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0100" windowHeight="7665"/>
  </bookViews>
  <sheets>
    <sheet name="odp 4.1 do 4.3" sheetId="1" r:id="rId1"/>
    <sheet name="odp. 4.4 do 4.6" sheetId="2" r:id="rId2"/>
  </sheets>
  <calcPr calcId="124519"/>
</workbook>
</file>

<file path=xl/calcChain.xml><?xml version="1.0" encoding="utf-8"?>
<calcChain xmlns="http://schemas.openxmlformats.org/spreadsheetml/2006/main">
  <c r="F4" i="2"/>
  <c r="G4"/>
  <c r="G3"/>
  <c r="F5"/>
  <c r="F3"/>
  <c r="I6"/>
  <c r="I5"/>
  <c r="A4"/>
  <c r="E4" s="1"/>
  <c r="E3"/>
  <c r="H16" i="1"/>
  <c r="J14"/>
  <c r="I14"/>
  <c r="H14"/>
  <c r="J12"/>
  <c r="I12"/>
  <c r="H12"/>
  <c r="J1"/>
  <c r="I1"/>
  <c r="H1"/>
  <c r="J8"/>
  <c r="I8"/>
  <c r="J7"/>
  <c r="I7"/>
  <c r="J6"/>
  <c r="I6"/>
  <c r="J5"/>
  <c r="I5"/>
  <c r="J4"/>
  <c r="I4"/>
  <c r="J3"/>
  <c r="I3"/>
  <c r="J2"/>
  <c r="I2"/>
  <c r="H8"/>
  <c r="H7"/>
  <c r="H6"/>
  <c r="H5"/>
  <c r="H4"/>
  <c r="H3"/>
  <c r="H2"/>
  <c r="G4"/>
  <c r="G6" s="1"/>
  <c r="G7" s="1"/>
  <c r="G8" s="1"/>
  <c r="G3"/>
  <c r="F2"/>
  <c r="F3" s="1"/>
  <c r="F4" s="1"/>
  <c r="F5" s="1"/>
  <c r="F6" s="1"/>
  <c r="F7" s="1"/>
  <c r="F8" s="1"/>
  <c r="E3"/>
  <c r="A4"/>
  <c r="E4" s="1"/>
  <c r="F6" i="2" l="1"/>
  <c r="G5"/>
  <c r="F7"/>
  <c r="G7" s="1"/>
  <c r="A5"/>
  <c r="A5" i="1"/>
  <c r="F8" i="2" l="1"/>
  <c r="G6"/>
  <c r="A6"/>
  <c r="E5"/>
  <c r="A6" i="1"/>
  <c r="E5"/>
  <c r="G8" i="2" l="1"/>
  <c r="F9"/>
  <c r="E6"/>
  <c r="A7"/>
  <c r="A7" i="1"/>
  <c r="E6"/>
  <c r="G9" i="2" l="1"/>
  <c r="F10"/>
  <c r="A8"/>
  <c r="E7"/>
  <c r="A8" i="1"/>
  <c r="E7"/>
  <c r="G10" i="2" l="1"/>
  <c r="F11"/>
  <c r="G11" s="1"/>
  <c r="E8"/>
  <c r="A9"/>
  <c r="A9" i="1"/>
  <c r="E8"/>
  <c r="F12" i="2" l="1"/>
  <c r="A10"/>
  <c r="E9"/>
  <c r="A10" i="1"/>
  <c r="E9"/>
  <c r="G12" i="2" l="1"/>
  <c r="F13"/>
  <c r="G13" s="1"/>
  <c r="E10"/>
  <c r="A11"/>
  <c r="A11" i="1"/>
  <c r="E10"/>
  <c r="F14" i="2" l="1"/>
  <c r="A12"/>
  <c r="E11"/>
  <c r="A12" i="1"/>
  <c r="E11"/>
  <c r="F15" i="2" l="1"/>
  <c r="G15" s="1"/>
  <c r="G14"/>
  <c r="E12"/>
  <c r="A13"/>
  <c r="A13" i="1"/>
  <c r="E12"/>
  <c r="F16" i="2" l="1"/>
  <c r="A14"/>
  <c r="E13"/>
  <c r="A14" i="1"/>
  <c r="E13"/>
  <c r="G16" i="2" l="1"/>
  <c r="F17"/>
  <c r="G17" s="1"/>
  <c r="E14"/>
  <c r="A15"/>
  <c r="A15" i="1"/>
  <c r="E14"/>
  <c r="F18" i="2" l="1"/>
  <c r="G18" s="1"/>
  <c r="A16"/>
  <c r="E15"/>
  <c r="A16" i="1"/>
  <c r="E15"/>
  <c r="F19" i="2" l="1"/>
  <c r="E16"/>
  <c r="A17"/>
  <c r="A17" i="1"/>
  <c r="E16"/>
  <c r="F20" i="2" l="1"/>
  <c r="G19"/>
  <c r="A18"/>
  <c r="E17"/>
  <c r="A18" i="1"/>
  <c r="E17"/>
  <c r="F21" i="2" l="1"/>
  <c r="G20"/>
  <c r="E18"/>
  <c r="A19"/>
  <c r="A19" i="1"/>
  <c r="E18"/>
  <c r="F22" i="2" l="1"/>
  <c r="G21"/>
  <c r="A20"/>
  <c r="E19"/>
  <c r="A20" i="1"/>
  <c r="E19"/>
  <c r="F23" i="2" l="1"/>
  <c r="G22"/>
  <c r="E20"/>
  <c r="A21"/>
  <c r="A21" i="1"/>
  <c r="E20"/>
  <c r="F24" i="2" l="1"/>
  <c r="G23"/>
  <c r="A22"/>
  <c r="E21"/>
  <c r="A22" i="1"/>
  <c r="E21"/>
  <c r="F25" i="2" l="1"/>
  <c r="G24"/>
  <c r="E22"/>
  <c r="A23"/>
  <c r="A23" i="1"/>
  <c r="E22"/>
  <c r="F26" i="2" l="1"/>
  <c r="G25"/>
  <c r="A24"/>
  <c r="E23"/>
  <c r="A24" i="1"/>
  <c r="E23"/>
  <c r="F27" i="2" l="1"/>
  <c r="G26"/>
  <c r="E24"/>
  <c r="A25"/>
  <c r="A25" i="1"/>
  <c r="E24"/>
  <c r="F28" i="2" l="1"/>
  <c r="G27"/>
  <c r="A26"/>
  <c r="E25"/>
  <c r="A26" i="1"/>
  <c r="E25"/>
  <c r="F29" i="2" l="1"/>
  <c r="G28"/>
  <c r="E26"/>
  <c r="A27"/>
  <c r="A27" i="1"/>
  <c r="E26"/>
  <c r="F30" i="2" l="1"/>
  <c r="G29"/>
  <c r="A28"/>
  <c r="E27"/>
  <c r="A28" i="1"/>
  <c r="E27"/>
  <c r="F31" i="2" l="1"/>
  <c r="G30"/>
  <c r="E28"/>
  <c r="A29"/>
  <c r="A29" i="1"/>
  <c r="E28"/>
  <c r="F32" i="2" l="1"/>
  <c r="G31"/>
  <c r="A30"/>
  <c r="E29"/>
  <c r="A30" i="1"/>
  <c r="E29"/>
  <c r="F33" i="2" l="1"/>
  <c r="G32"/>
  <c r="E30"/>
  <c r="A31"/>
  <c r="A31" i="1"/>
  <c r="E30"/>
  <c r="F34" i="2" l="1"/>
  <c r="G33"/>
  <c r="A32"/>
  <c r="E31"/>
  <c r="A32" i="1"/>
  <c r="E31"/>
  <c r="F35" i="2" l="1"/>
  <c r="G34"/>
  <c r="E32"/>
  <c r="A33"/>
  <c r="A33" i="1"/>
  <c r="E32"/>
  <c r="F36" i="2" l="1"/>
  <c r="G35"/>
  <c r="A34"/>
  <c r="E33"/>
  <c r="A34" i="1"/>
  <c r="E33"/>
  <c r="F37" i="2" l="1"/>
  <c r="G36"/>
  <c r="E34"/>
  <c r="A35"/>
  <c r="A35" i="1"/>
  <c r="E34"/>
  <c r="F38" i="2" l="1"/>
  <c r="G37"/>
  <c r="A36"/>
  <c r="E35"/>
  <c r="A36" i="1"/>
  <c r="E35"/>
  <c r="F39" i="2" l="1"/>
  <c r="G38"/>
  <c r="E36"/>
  <c r="A37"/>
  <c r="A37" i="1"/>
  <c r="E36"/>
  <c r="F40" i="2" l="1"/>
  <c r="G39"/>
  <c r="A38"/>
  <c r="E37"/>
  <c r="A38" i="1"/>
  <c r="E37"/>
  <c r="F41" i="2" l="1"/>
  <c r="G40"/>
  <c r="E38"/>
  <c r="A39"/>
  <c r="A39" i="1"/>
  <c r="E38"/>
  <c r="F42" i="2" l="1"/>
  <c r="G41"/>
  <c r="A40"/>
  <c r="E39"/>
  <c r="A40" i="1"/>
  <c r="E39"/>
  <c r="F43" i="2" l="1"/>
  <c r="G42"/>
  <c r="E40"/>
  <c r="A41"/>
  <c r="A41" i="1"/>
  <c r="E40"/>
  <c r="F44" i="2" l="1"/>
  <c r="G43"/>
  <c r="A42"/>
  <c r="E41"/>
  <c r="A42" i="1"/>
  <c r="E41"/>
  <c r="F45" i="2" l="1"/>
  <c r="G44"/>
  <c r="E42"/>
  <c r="A43"/>
  <c r="A43" i="1"/>
  <c r="E42"/>
  <c r="F46" i="2" l="1"/>
  <c r="G45"/>
  <c r="A44"/>
  <c r="E43"/>
  <c r="A44" i="1"/>
  <c r="E43"/>
  <c r="F47" i="2" l="1"/>
  <c r="G46"/>
  <c r="E44"/>
  <c r="A45"/>
  <c r="A45" i="1"/>
  <c r="E44"/>
  <c r="F48" i="2" l="1"/>
  <c r="G47"/>
  <c r="A46"/>
  <c r="E45"/>
  <c r="A46" i="1"/>
  <c r="E45"/>
  <c r="F49" i="2" l="1"/>
  <c r="G48"/>
  <c r="E46"/>
  <c r="A47"/>
  <c r="A47" i="1"/>
  <c r="E46"/>
  <c r="F50" i="2" l="1"/>
  <c r="G49"/>
  <c r="A48"/>
  <c r="E47"/>
  <c r="A48" i="1"/>
  <c r="E47"/>
  <c r="F51" i="2" l="1"/>
  <c r="G50"/>
  <c r="E48"/>
  <c r="A49"/>
  <c r="A49" i="1"/>
  <c r="E48"/>
  <c r="F52" i="2" l="1"/>
  <c r="G51"/>
  <c r="A50"/>
  <c r="E49"/>
  <c r="A50" i="1"/>
  <c r="E49"/>
  <c r="F53" i="2" l="1"/>
  <c r="G52"/>
  <c r="E50"/>
  <c r="A51"/>
  <c r="A51" i="1"/>
  <c r="E50"/>
  <c r="F54" i="2" l="1"/>
  <c r="G53"/>
  <c r="A52"/>
  <c r="E51"/>
  <c r="A52" i="1"/>
  <c r="E51"/>
  <c r="F55" i="2" l="1"/>
  <c r="G54"/>
  <c r="E52"/>
  <c r="A53"/>
  <c r="A53" i="1"/>
  <c r="E52"/>
  <c r="F56" i="2" l="1"/>
  <c r="G55"/>
  <c r="A54"/>
  <c r="E53"/>
  <c r="A54" i="1"/>
  <c r="E53"/>
  <c r="F57" i="2" l="1"/>
  <c r="G56"/>
  <c r="E54"/>
  <c r="A55"/>
  <c r="A55" i="1"/>
  <c r="E54"/>
  <c r="F58" i="2" l="1"/>
  <c r="G57"/>
  <c r="A56"/>
  <c r="E55"/>
  <c r="A56" i="1"/>
  <c r="E55"/>
  <c r="F59" i="2" l="1"/>
  <c r="G58"/>
  <c r="E56"/>
  <c r="A57"/>
  <c r="A57" i="1"/>
  <c r="E56"/>
  <c r="F60" i="2" l="1"/>
  <c r="G59"/>
  <c r="A58"/>
  <c r="E57"/>
  <c r="A58" i="1"/>
  <c r="E57"/>
  <c r="F61" i="2" l="1"/>
  <c r="G60"/>
  <c r="E58"/>
  <c r="A59"/>
  <c r="A59" i="1"/>
  <c r="E58"/>
  <c r="F62" i="2" l="1"/>
  <c r="G61"/>
  <c r="A60"/>
  <c r="E59"/>
  <c r="A60" i="1"/>
  <c r="E59"/>
  <c r="F63" i="2" l="1"/>
  <c r="G62"/>
  <c r="E60"/>
  <c r="A61"/>
  <c r="A61" i="1"/>
  <c r="E60"/>
  <c r="F64" i="2" l="1"/>
  <c r="G63"/>
  <c r="A62"/>
  <c r="E61"/>
  <c r="A62" i="1"/>
  <c r="E61"/>
  <c r="F65" i="2" l="1"/>
  <c r="G64"/>
  <c r="E62"/>
  <c r="A63"/>
  <c r="A63" i="1"/>
  <c r="E62"/>
  <c r="F66" i="2" l="1"/>
  <c r="G65"/>
  <c r="A64"/>
  <c r="E63"/>
  <c r="A64" i="1"/>
  <c r="E63"/>
  <c r="F67" i="2" l="1"/>
  <c r="G66"/>
  <c r="E64"/>
  <c r="A65"/>
  <c r="A65" i="1"/>
  <c r="E64"/>
  <c r="F68" i="2" l="1"/>
  <c r="G67"/>
  <c r="A66"/>
  <c r="E65"/>
  <c r="A66" i="1"/>
  <c r="E65"/>
  <c r="F69" i="2" l="1"/>
  <c r="G68"/>
  <c r="E66"/>
  <c r="A67"/>
  <c r="A67" i="1"/>
  <c r="E66"/>
  <c r="F70" i="2" l="1"/>
  <c r="G69"/>
  <c r="A68"/>
  <c r="E67"/>
  <c r="A68" i="1"/>
  <c r="E67"/>
  <c r="F71" i="2" l="1"/>
  <c r="G70"/>
  <c r="E68"/>
  <c r="A69"/>
  <c r="A69" i="1"/>
  <c r="E68"/>
  <c r="F72" i="2" l="1"/>
  <c r="G71"/>
  <c r="A70"/>
  <c r="E69"/>
  <c r="A70" i="1"/>
  <c r="E69"/>
  <c r="F73" i="2" l="1"/>
  <c r="G72"/>
  <c r="E70"/>
  <c r="A71"/>
  <c r="A71" i="1"/>
  <c r="E70"/>
  <c r="F74" i="2" l="1"/>
  <c r="G73"/>
  <c r="A72"/>
  <c r="E71"/>
  <c r="A72" i="1"/>
  <c r="E71"/>
  <c r="F75" i="2" l="1"/>
  <c r="G74"/>
  <c r="E72"/>
  <c r="A73"/>
  <c r="A73" i="1"/>
  <c r="E72"/>
  <c r="F76" i="2" l="1"/>
  <c r="G75"/>
  <c r="A74"/>
  <c r="E73"/>
  <c r="A74" i="1"/>
  <c r="E73"/>
  <c r="F77" i="2" l="1"/>
  <c r="G76"/>
  <c r="E74"/>
  <c r="A75"/>
  <c r="A75" i="1"/>
  <c r="E74"/>
  <c r="F78" i="2" l="1"/>
  <c r="G77"/>
  <c r="A76"/>
  <c r="E75"/>
  <c r="A76" i="1"/>
  <c r="E75"/>
  <c r="F79" i="2" l="1"/>
  <c r="G78"/>
  <c r="E76"/>
  <c r="A77"/>
  <c r="A77" i="1"/>
  <c r="E76"/>
  <c r="F80" i="2" l="1"/>
  <c r="G79"/>
  <c r="A78"/>
  <c r="E77"/>
  <c r="A78" i="1"/>
  <c r="E77"/>
  <c r="F81" i="2" l="1"/>
  <c r="G80"/>
  <c r="E78"/>
  <c r="A79"/>
  <c r="A79" i="1"/>
  <c r="E78"/>
  <c r="F82" i="2" l="1"/>
  <c r="G81"/>
  <c r="A80"/>
  <c r="E79"/>
  <c r="A80" i="1"/>
  <c r="E79"/>
  <c r="F83" i="2" l="1"/>
  <c r="G82"/>
  <c r="E80"/>
  <c r="A81"/>
  <c r="A81" i="1"/>
  <c r="E80"/>
  <c r="F84" i="2" l="1"/>
  <c r="G83"/>
  <c r="A82"/>
  <c r="E81"/>
  <c r="A82" i="1"/>
  <c r="E81"/>
  <c r="F85" i="2" l="1"/>
  <c r="G84"/>
  <c r="E82"/>
  <c r="A83"/>
  <c r="A83" i="1"/>
  <c r="E82"/>
  <c r="F86" i="2" l="1"/>
  <c r="G85"/>
  <c r="A84"/>
  <c r="E83"/>
  <c r="A84" i="1"/>
  <c r="E83"/>
  <c r="F87" i="2" l="1"/>
  <c r="G86"/>
  <c r="E84"/>
  <c r="A85"/>
  <c r="A85" i="1"/>
  <c r="E84"/>
  <c r="F88" i="2" l="1"/>
  <c r="G87"/>
  <c r="A86"/>
  <c r="E85"/>
  <c r="A86" i="1"/>
  <c r="E85"/>
  <c r="F89" i="2" l="1"/>
  <c r="G88"/>
  <c r="E86"/>
  <c r="A87"/>
  <c r="A87" i="1"/>
  <c r="E86"/>
  <c r="F90" i="2" l="1"/>
  <c r="G89"/>
  <c r="A88"/>
  <c r="E87"/>
  <c r="A88" i="1"/>
  <c r="E87"/>
  <c r="F91" i="2" l="1"/>
  <c r="G90"/>
  <c r="E88"/>
  <c r="A89"/>
  <c r="A89" i="1"/>
  <c r="E88"/>
  <c r="F92" i="2" l="1"/>
  <c r="G91"/>
  <c r="A90"/>
  <c r="E89"/>
  <c r="A90" i="1"/>
  <c r="E89"/>
  <c r="F93" i="2" l="1"/>
  <c r="G92"/>
  <c r="E90"/>
  <c r="A91"/>
  <c r="A91" i="1"/>
  <c r="E90"/>
  <c r="F94" i="2" l="1"/>
  <c r="G93"/>
  <c r="A92"/>
  <c r="E91"/>
  <c r="A92" i="1"/>
  <c r="E91"/>
  <c r="F95" i="2" l="1"/>
  <c r="G94"/>
  <c r="E92"/>
  <c r="A93"/>
  <c r="A93" i="1"/>
  <c r="E92"/>
  <c r="F96" i="2" l="1"/>
  <c r="G95"/>
  <c r="A94"/>
  <c r="E93"/>
  <c r="A94" i="1"/>
  <c r="E93"/>
  <c r="F97" i="2" l="1"/>
  <c r="G96"/>
  <c r="E94"/>
  <c r="A95"/>
  <c r="A95" i="1"/>
  <c r="E94"/>
  <c r="F98" i="2" l="1"/>
  <c r="G97"/>
  <c r="A96"/>
  <c r="E95"/>
  <c r="A96" i="1"/>
  <c r="E95"/>
  <c r="F99" i="2" l="1"/>
  <c r="G98"/>
  <c r="E96"/>
  <c r="A97"/>
  <c r="A97" i="1"/>
  <c r="E96"/>
  <c r="F100" i="2" l="1"/>
  <c r="G99"/>
  <c r="A98"/>
  <c r="E97"/>
  <c r="A98" i="1"/>
  <c r="E97"/>
  <c r="F101" i="2" l="1"/>
  <c r="G100"/>
  <c r="E98"/>
  <c r="A99"/>
  <c r="A99" i="1"/>
  <c r="E98"/>
  <c r="F102" i="2" l="1"/>
  <c r="G101"/>
  <c r="A100"/>
  <c r="E99"/>
  <c r="A100" i="1"/>
  <c r="E99"/>
  <c r="F103" i="2" l="1"/>
  <c r="G102"/>
  <c r="E100"/>
  <c r="A101"/>
  <c r="A101" i="1"/>
  <c r="E100"/>
  <c r="F104" i="2" l="1"/>
  <c r="G103"/>
  <c r="A102"/>
  <c r="E101"/>
  <c r="A102" i="1"/>
  <c r="E101"/>
  <c r="F105" i="2" l="1"/>
  <c r="G104"/>
  <c r="E102"/>
  <c r="A103"/>
  <c r="A103" i="1"/>
  <c r="E102"/>
  <c r="F106" i="2" l="1"/>
  <c r="G105"/>
  <c r="A104"/>
  <c r="E103"/>
  <c r="A104" i="1"/>
  <c r="E103"/>
  <c r="F107" i="2" l="1"/>
  <c r="G106"/>
  <c r="E104"/>
  <c r="A105"/>
  <c r="A105" i="1"/>
  <c r="E104"/>
  <c r="F108" i="2" l="1"/>
  <c r="G107"/>
  <c r="A106"/>
  <c r="E105"/>
  <c r="A106" i="1"/>
  <c r="E105"/>
  <c r="F109" i="2" l="1"/>
  <c r="G108"/>
  <c r="E106"/>
  <c r="A107"/>
  <c r="A107" i="1"/>
  <c r="E106"/>
  <c r="F110" i="2" l="1"/>
  <c r="G109"/>
  <c r="A108"/>
  <c r="E107"/>
  <c r="A108" i="1"/>
  <c r="E107"/>
  <c r="F111" i="2" l="1"/>
  <c r="G110"/>
  <c r="E108"/>
  <c r="A109"/>
  <c r="A109" i="1"/>
  <c r="E108"/>
  <c r="F112" i="2" l="1"/>
  <c r="G111"/>
  <c r="A110"/>
  <c r="E109"/>
  <c r="A110" i="1"/>
  <c r="E109"/>
  <c r="F113" i="2" l="1"/>
  <c r="G112"/>
  <c r="E110"/>
  <c r="A111"/>
  <c r="A111" i="1"/>
  <c r="E110"/>
  <c r="F114" i="2" l="1"/>
  <c r="G113"/>
  <c r="A112"/>
  <c r="E111"/>
  <c r="A112" i="1"/>
  <c r="E111"/>
  <c r="F115" i="2" l="1"/>
  <c r="G114"/>
  <c r="E112"/>
  <c r="A113"/>
  <c r="A113" i="1"/>
  <c r="E112"/>
  <c r="F116" i="2" l="1"/>
  <c r="G115"/>
  <c r="A114"/>
  <c r="E113"/>
  <c r="A114" i="1"/>
  <c r="E113"/>
  <c r="F117" i="2" l="1"/>
  <c r="G116"/>
  <c r="E114"/>
  <c r="A115"/>
  <c r="A115" i="1"/>
  <c r="E114"/>
  <c r="F118" i="2" l="1"/>
  <c r="G117"/>
  <c r="A116"/>
  <c r="E115"/>
  <c r="A116" i="1"/>
  <c r="E115"/>
  <c r="F119" i="2" l="1"/>
  <c r="G118"/>
  <c r="E116"/>
  <c r="A117"/>
  <c r="A117" i="1"/>
  <c r="E116"/>
  <c r="F120" i="2" l="1"/>
  <c r="G119"/>
  <c r="A118"/>
  <c r="E117"/>
  <c r="A118" i="1"/>
  <c r="E117"/>
  <c r="F121" i="2" l="1"/>
  <c r="G120"/>
  <c r="E118"/>
  <c r="A119"/>
  <c r="A119" i="1"/>
  <c r="E118"/>
  <c r="F122" i="2" l="1"/>
  <c r="G121"/>
  <c r="A120"/>
  <c r="E119"/>
  <c r="A120" i="1"/>
  <c r="E119"/>
  <c r="F123" i="2" l="1"/>
  <c r="G122"/>
  <c r="E120"/>
  <c r="A121"/>
  <c r="A121" i="1"/>
  <c r="E120"/>
  <c r="F124" i="2" l="1"/>
  <c r="G123"/>
  <c r="A122"/>
  <c r="E121"/>
  <c r="A122" i="1"/>
  <c r="E121"/>
  <c r="F125" i="2" l="1"/>
  <c r="G124"/>
  <c r="E122"/>
  <c r="A123"/>
  <c r="A123" i="1"/>
  <c r="E122"/>
  <c r="F126" i="2" l="1"/>
  <c r="G125"/>
  <c r="A124"/>
  <c r="E123"/>
  <c r="A124" i="1"/>
  <c r="E123"/>
  <c r="F127" i="2" l="1"/>
  <c r="G126"/>
  <c r="E124"/>
  <c r="A125"/>
  <c r="A125" i="1"/>
  <c r="E124"/>
  <c r="F128" i="2" l="1"/>
  <c r="G127"/>
  <c r="A126"/>
  <c r="E125"/>
  <c r="A126" i="1"/>
  <c r="E125"/>
  <c r="F129" i="2" l="1"/>
  <c r="G128"/>
  <c r="E126"/>
  <c r="A127"/>
  <c r="A127" i="1"/>
  <c r="E126"/>
  <c r="F130" i="2" l="1"/>
  <c r="G129"/>
  <c r="A128"/>
  <c r="E127"/>
  <c r="A128" i="1"/>
  <c r="E127"/>
  <c r="F131" i="2" l="1"/>
  <c r="G130"/>
  <c r="E128"/>
  <c r="A129"/>
  <c r="A129" i="1"/>
  <c r="E128"/>
  <c r="F132" i="2" l="1"/>
  <c r="G131"/>
  <c r="A130"/>
  <c r="E129"/>
  <c r="A130" i="1"/>
  <c r="E129"/>
  <c r="F133" i="2" l="1"/>
  <c r="G132"/>
  <c r="E130"/>
  <c r="A131"/>
  <c r="A131" i="1"/>
  <c r="E130"/>
  <c r="F134" i="2" l="1"/>
  <c r="G133"/>
  <c r="A132"/>
  <c r="E131"/>
  <c r="A132" i="1"/>
  <c r="E131"/>
  <c r="F135" i="2" l="1"/>
  <c r="G134"/>
  <c r="E132"/>
  <c r="A133"/>
  <c r="A133" i="1"/>
  <c r="E132"/>
  <c r="F136" i="2" l="1"/>
  <c r="G135"/>
  <c r="A134"/>
  <c r="E133"/>
  <c r="A134" i="1"/>
  <c r="E133"/>
  <c r="F137" i="2" l="1"/>
  <c r="G136"/>
  <c r="E134"/>
  <c r="A135"/>
  <c r="A135" i="1"/>
  <c r="E134"/>
  <c r="F138" i="2" l="1"/>
  <c r="G137"/>
  <c r="A136"/>
  <c r="E135"/>
  <c r="A136" i="1"/>
  <c r="E135"/>
  <c r="F139" i="2" l="1"/>
  <c r="G138"/>
  <c r="E136"/>
  <c r="A137"/>
  <c r="A137" i="1"/>
  <c r="E136"/>
  <c r="F140" i="2" l="1"/>
  <c r="G139"/>
  <c r="A138"/>
  <c r="E137"/>
  <c r="A138" i="1"/>
  <c r="E137"/>
  <c r="F141" i="2" l="1"/>
  <c r="G140"/>
  <c r="E138"/>
  <c r="A139"/>
  <c r="A139" i="1"/>
  <c r="E138"/>
  <c r="F142" i="2" l="1"/>
  <c r="G141"/>
  <c r="A140"/>
  <c r="E139"/>
  <c r="A140" i="1"/>
  <c r="E139"/>
  <c r="F143" i="2" l="1"/>
  <c r="G142"/>
  <c r="E140"/>
  <c r="A141"/>
  <c r="A141" i="1"/>
  <c r="E140"/>
  <c r="F144" i="2" l="1"/>
  <c r="G143"/>
  <c r="A142"/>
  <c r="E141"/>
  <c r="A142" i="1"/>
  <c r="E141"/>
  <c r="F145" i="2" l="1"/>
  <c r="G144"/>
  <c r="E142"/>
  <c r="A143"/>
  <c r="A143" i="1"/>
  <c r="E142"/>
  <c r="F146" i="2" l="1"/>
  <c r="G145"/>
  <c r="A144"/>
  <c r="E143"/>
  <c r="A144" i="1"/>
  <c r="E143"/>
  <c r="F147" i="2" l="1"/>
  <c r="G146"/>
  <c r="E144"/>
  <c r="A145"/>
  <c r="A145" i="1"/>
  <c r="E144"/>
  <c r="F148" i="2" l="1"/>
  <c r="G147"/>
  <c r="A146"/>
  <c r="E145"/>
  <c r="A146" i="1"/>
  <c r="E145"/>
  <c r="F149" i="2" l="1"/>
  <c r="G148"/>
  <c r="E146"/>
  <c r="A147"/>
  <c r="A147" i="1"/>
  <c r="E146"/>
  <c r="F150" i="2" l="1"/>
  <c r="G149"/>
  <c r="A148"/>
  <c r="E147"/>
  <c r="A148" i="1"/>
  <c r="E147"/>
  <c r="F151" i="2" l="1"/>
  <c r="G150"/>
  <c r="E148"/>
  <c r="A149"/>
  <c r="A149" i="1"/>
  <c r="E148"/>
  <c r="F152" i="2" l="1"/>
  <c r="G151"/>
  <c r="A150"/>
  <c r="E149"/>
  <c r="A150" i="1"/>
  <c r="E149"/>
  <c r="F153" i="2" l="1"/>
  <c r="G152"/>
  <c r="E150"/>
  <c r="A151"/>
  <c r="A151" i="1"/>
  <c r="E150"/>
  <c r="F154" i="2" l="1"/>
  <c r="G153"/>
  <c r="A152"/>
  <c r="E151"/>
  <c r="A152" i="1"/>
  <c r="E151"/>
  <c r="F155" i="2" l="1"/>
  <c r="G154"/>
  <c r="E152"/>
  <c r="A153"/>
  <c r="A153" i="1"/>
  <c r="E152"/>
  <c r="F156" i="2" l="1"/>
  <c r="G155"/>
  <c r="A154"/>
  <c r="E153"/>
  <c r="A154" i="1"/>
  <c r="E153"/>
  <c r="F157" i="2" l="1"/>
  <c r="G156"/>
  <c r="E154"/>
  <c r="A155"/>
  <c r="A155" i="1"/>
  <c r="E154"/>
  <c r="F158" i="2" l="1"/>
  <c r="G157"/>
  <c r="A156"/>
  <c r="E155"/>
  <c r="A156" i="1"/>
  <c r="E155"/>
  <c r="F159" i="2" l="1"/>
  <c r="G158"/>
  <c r="E156"/>
  <c r="A157"/>
  <c r="A157" i="1"/>
  <c r="E156"/>
  <c r="F160" i="2" l="1"/>
  <c r="G159"/>
  <c r="A158"/>
  <c r="E157"/>
  <c r="A158" i="1"/>
  <c r="E157"/>
  <c r="F161" i="2" l="1"/>
  <c r="G160"/>
  <c r="E158"/>
  <c r="A159"/>
  <c r="A159" i="1"/>
  <c r="E158"/>
  <c r="F162" i="2" l="1"/>
  <c r="G161"/>
  <c r="A160"/>
  <c r="E159"/>
  <c r="A160" i="1"/>
  <c r="E159"/>
  <c r="F163" i="2" l="1"/>
  <c r="G162"/>
  <c r="E160"/>
  <c r="A161"/>
  <c r="A161" i="1"/>
  <c r="E160"/>
  <c r="F164" i="2" l="1"/>
  <c r="G163"/>
  <c r="A162"/>
  <c r="E161"/>
  <c r="A162" i="1"/>
  <c r="E161"/>
  <c r="F165" i="2" l="1"/>
  <c r="G164"/>
  <c r="E162"/>
  <c r="A163"/>
  <c r="A163" i="1"/>
  <c r="E162"/>
  <c r="F166" i="2" l="1"/>
  <c r="G165"/>
  <c r="A164"/>
  <c r="E163"/>
  <c r="A164" i="1"/>
  <c r="E163"/>
  <c r="F167" i="2" l="1"/>
  <c r="G166"/>
  <c r="E164"/>
  <c r="A165"/>
  <c r="A165" i="1"/>
  <c r="E164"/>
  <c r="F168" i="2" l="1"/>
  <c r="G167"/>
  <c r="A166"/>
  <c r="E165"/>
  <c r="A166" i="1"/>
  <c r="E165"/>
  <c r="F169" i="2" l="1"/>
  <c r="G168"/>
  <c r="E166"/>
  <c r="A167"/>
  <c r="A167" i="1"/>
  <c r="E166"/>
  <c r="F170" i="2" l="1"/>
  <c r="G169"/>
  <c r="A168"/>
  <c r="E167"/>
  <c r="A168" i="1"/>
  <c r="E167"/>
  <c r="F171" i="2" l="1"/>
  <c r="G170"/>
  <c r="E168"/>
  <c r="A169"/>
  <c r="A169" i="1"/>
  <c r="E168"/>
  <c r="F172" i="2" l="1"/>
  <c r="G171"/>
  <c r="A170"/>
  <c r="E169"/>
  <c r="A170" i="1"/>
  <c r="E169"/>
  <c r="F173" i="2" l="1"/>
  <c r="G172"/>
  <c r="E170"/>
  <c r="A171"/>
  <c r="A171" i="1"/>
  <c r="E170"/>
  <c r="F174" i="2" l="1"/>
  <c r="G173"/>
  <c r="A172"/>
  <c r="E171"/>
  <c r="A172" i="1"/>
  <c r="E171"/>
  <c r="F175" i="2" l="1"/>
  <c r="G174"/>
  <c r="E172"/>
  <c r="A173"/>
  <c r="A173" i="1"/>
  <c r="E172"/>
  <c r="F176" i="2" l="1"/>
  <c r="G175"/>
  <c r="A174"/>
  <c r="E173"/>
  <c r="A174" i="1"/>
  <c r="E173"/>
  <c r="F177" i="2" l="1"/>
  <c r="G176"/>
  <c r="E174"/>
  <c r="A175"/>
  <c r="A175" i="1"/>
  <c r="E174"/>
  <c r="F178" i="2" l="1"/>
  <c r="G177"/>
  <c r="A176"/>
  <c r="E175"/>
  <c r="A176" i="1"/>
  <c r="E175"/>
  <c r="F179" i="2" l="1"/>
  <c r="G178"/>
  <c r="E176"/>
  <c r="A177"/>
  <c r="A177" i="1"/>
  <c r="E176"/>
  <c r="F180" i="2" l="1"/>
  <c r="G179"/>
  <c r="A178"/>
  <c r="E177"/>
  <c r="A178" i="1"/>
  <c r="E177"/>
  <c r="F181" i="2" l="1"/>
  <c r="G180"/>
  <c r="E178"/>
  <c r="A179"/>
  <c r="A179" i="1"/>
  <c r="E178"/>
  <c r="F182" i="2" l="1"/>
  <c r="G181"/>
  <c r="A180"/>
  <c r="E179"/>
  <c r="A180" i="1"/>
  <c r="E179"/>
  <c r="F183" i="2" l="1"/>
  <c r="G182"/>
  <c r="E180"/>
  <c r="A181"/>
  <c r="A181" i="1"/>
  <c r="E180"/>
  <c r="F184" i="2" l="1"/>
  <c r="G183"/>
  <c r="A182"/>
  <c r="E181"/>
  <c r="A182" i="1"/>
  <c r="E181"/>
  <c r="F185" i="2" l="1"/>
  <c r="G184"/>
  <c r="E182"/>
  <c r="A183"/>
  <c r="A183" i="1"/>
  <c r="E182"/>
  <c r="G185" i="2" l="1"/>
  <c r="L4" s="1"/>
  <c r="J5"/>
  <c r="J7"/>
  <c r="L8" s="1"/>
  <c r="J4"/>
  <c r="J6"/>
  <c r="A184"/>
  <c r="E183"/>
  <c r="A184" i="1"/>
  <c r="E183"/>
  <c r="J8" i="2" l="1"/>
  <c r="E184"/>
  <c r="A185"/>
  <c r="E185" s="1"/>
  <c r="A185" i="1"/>
  <c r="E185" s="1"/>
  <c r="E184"/>
</calcChain>
</file>

<file path=xl/sharedStrings.xml><?xml version="1.0" encoding="utf-8"?>
<sst xmlns="http://schemas.openxmlformats.org/spreadsheetml/2006/main" count="27" uniqueCount="16">
  <si>
    <t>kostka</t>
  </si>
  <si>
    <t>orzech</t>
  </si>
  <si>
    <t>miał</t>
  </si>
  <si>
    <t>data</t>
  </si>
  <si>
    <t>miesiąc</t>
  </si>
  <si>
    <t>wartość</t>
  </si>
  <si>
    <t>koszt</t>
  </si>
  <si>
    <t xml:space="preserve">ilość węgla </t>
  </si>
  <si>
    <t>cena za kg</t>
  </si>
  <si>
    <t>SUMA</t>
  </si>
  <si>
    <t>odpowiedź do 4.3</t>
  </si>
  <si>
    <t>podtrzymanie</t>
  </si>
  <si>
    <t>razem</t>
  </si>
  <si>
    <t xml:space="preserve">data </t>
  </si>
  <si>
    <t>odpowiedź do 4.4</t>
  </si>
  <si>
    <t>odpowiedź do 4.5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</si>
</sst>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8" formatCode="mmmm"/>
  </numFmts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14" fontId="0" fillId="0" borderId="0" xfId="0" applyNumberFormat="1"/>
    <xf numFmtId="0" fontId="0" fillId="2" borderId="1" xfId="0" applyFill="1" applyBorder="1" applyAlignment="1"/>
    <xf numFmtId="0" fontId="0" fillId="2" borderId="1" xfId="0" applyFill="1" applyBorder="1"/>
    <xf numFmtId="168" fontId="0" fillId="2" borderId="1" xfId="0" applyNumberFormat="1" applyFill="1" applyBorder="1"/>
    <xf numFmtId="0" fontId="2" fillId="3" borderId="1" xfId="0" applyFont="1" applyFill="1" applyBorder="1"/>
    <xf numFmtId="0" fontId="0" fillId="3" borderId="1" xfId="0" applyFill="1" applyBorder="1"/>
    <xf numFmtId="44" fontId="2" fillId="3" borderId="1" xfId="1" applyFont="1" applyFill="1" applyBorder="1"/>
    <xf numFmtId="0" fontId="2" fillId="3" borderId="0" xfId="0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Alignment="1"/>
    <xf numFmtId="0" fontId="0" fillId="0" borderId="7" xfId="0" applyBorder="1"/>
    <xf numFmtId="0" fontId="0" fillId="3" borderId="6" xfId="0" applyFill="1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2" xfId="0" applyFill="1" applyBorder="1"/>
    <xf numFmtId="0" fontId="0" fillId="3" borderId="11" xfId="0" applyFill="1" applyBorder="1"/>
    <xf numFmtId="14" fontId="0" fillId="3" borderId="2" xfId="0" applyNumberFormat="1" applyFill="1" applyBorder="1"/>
    <xf numFmtId="0" fontId="0" fillId="3" borderId="2" xfId="0" applyNumberFormat="1" applyFill="1" applyBorder="1"/>
    <xf numFmtId="0" fontId="0" fillId="4" borderId="0" xfId="0" applyFill="1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odp do 4.2 - dostawy węgla</a:t>
            </a:r>
            <a:r>
              <a:rPr lang="pl-PL" baseline="0"/>
              <a:t>  </a:t>
            </a:r>
            <a:r>
              <a:rPr lang="pl-PL"/>
              <a:t>w miesiącu</a:t>
            </a:r>
          </a:p>
        </c:rich>
      </c:tx>
      <c:layout>
        <c:manualLayout>
          <c:xMode val="edge"/>
          <c:yMode val="edge"/>
          <c:x val="0.454160627977997"/>
          <c:y val="0"/>
        </c:manualLayout>
      </c:layout>
    </c:title>
    <c:plotArea>
      <c:layout>
        <c:manualLayout>
          <c:layoutTarget val="inner"/>
          <c:xMode val="edge"/>
          <c:yMode val="edge"/>
          <c:x val="0.13667495205368665"/>
          <c:y val="6.608990621294332E-2"/>
          <c:w val="0.78901317517715974"/>
          <c:h val="0.65099856863602612"/>
        </c:manualLayout>
      </c:layout>
      <c:barChart>
        <c:barDir val="col"/>
        <c:grouping val="clustered"/>
        <c:ser>
          <c:idx val="0"/>
          <c:order val="0"/>
          <c:tx>
            <c:strRef>
              <c:f>'odp 4.1 do 4.3'!$G$1</c:f>
              <c:strCache>
                <c:ptCount val="1"/>
                <c:pt idx="0">
                  <c:v>miesiąc</c:v>
                </c:pt>
              </c:strCache>
            </c:strRef>
          </c:tx>
          <c:cat>
            <c:numRef>
              <c:f>'odp 4.1 do 4.3'!$F$2:$F$8</c:f>
              <c:numCache>
                <c:formatCode>mmmm</c:formatCode>
                <c:ptCount val="7"/>
                <c:pt idx="0">
                  <c:v>41927</c:v>
                </c:pt>
                <c:pt idx="1">
                  <c:v>41957</c:v>
                </c:pt>
                <c:pt idx="2">
                  <c:v>41987</c:v>
                </c:pt>
                <c:pt idx="3">
                  <c:v>42017</c:v>
                </c:pt>
                <c:pt idx="4">
                  <c:v>42047</c:v>
                </c:pt>
                <c:pt idx="5">
                  <c:v>42077</c:v>
                </c:pt>
                <c:pt idx="6">
                  <c:v>42107</c:v>
                </c:pt>
              </c:numCache>
            </c:numRef>
          </c:cat>
          <c:val>
            <c:numRef>
              <c:f>'odp 4.1 do 4.3'!$G$2:$G$8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'odp 4.1 do 4.3'!$H$1</c:f>
              <c:strCache>
                <c:ptCount val="1"/>
                <c:pt idx="0">
                  <c:v>kostka</c:v>
                </c:pt>
              </c:strCache>
            </c:strRef>
          </c:tx>
          <c:cat>
            <c:numRef>
              <c:f>'odp 4.1 do 4.3'!$F$2:$F$8</c:f>
              <c:numCache>
                <c:formatCode>mmmm</c:formatCode>
                <c:ptCount val="7"/>
                <c:pt idx="0">
                  <c:v>41927</c:v>
                </c:pt>
                <c:pt idx="1">
                  <c:v>41957</c:v>
                </c:pt>
                <c:pt idx="2">
                  <c:v>41987</c:v>
                </c:pt>
                <c:pt idx="3">
                  <c:v>42017</c:v>
                </c:pt>
                <c:pt idx="4">
                  <c:v>42047</c:v>
                </c:pt>
                <c:pt idx="5">
                  <c:v>42077</c:v>
                </c:pt>
                <c:pt idx="6">
                  <c:v>42107</c:v>
                </c:pt>
              </c:numCache>
            </c:numRef>
          </c:cat>
          <c:val>
            <c:numRef>
              <c:f>'odp 4.1 do 4.3'!$H$2:$H$8</c:f>
              <c:numCache>
                <c:formatCode>General</c:formatCode>
                <c:ptCount val="7"/>
                <c:pt idx="0">
                  <c:v>1742</c:v>
                </c:pt>
                <c:pt idx="1">
                  <c:v>2756</c:v>
                </c:pt>
                <c:pt idx="2">
                  <c:v>2696</c:v>
                </c:pt>
                <c:pt idx="3">
                  <c:v>2990</c:v>
                </c:pt>
                <c:pt idx="4">
                  <c:v>2579</c:v>
                </c:pt>
                <c:pt idx="5">
                  <c:v>3332</c:v>
                </c:pt>
                <c:pt idx="6">
                  <c:v>1365</c:v>
                </c:pt>
              </c:numCache>
            </c:numRef>
          </c:val>
        </c:ser>
        <c:ser>
          <c:idx val="2"/>
          <c:order val="2"/>
          <c:tx>
            <c:strRef>
              <c:f>'odp 4.1 do 4.3'!$I$1</c:f>
              <c:strCache>
                <c:ptCount val="1"/>
                <c:pt idx="0">
                  <c:v>orzech</c:v>
                </c:pt>
              </c:strCache>
            </c:strRef>
          </c:tx>
          <c:cat>
            <c:numRef>
              <c:f>'odp 4.1 do 4.3'!$F$2:$F$8</c:f>
              <c:numCache>
                <c:formatCode>mmmm</c:formatCode>
                <c:ptCount val="7"/>
                <c:pt idx="0">
                  <c:v>41927</c:v>
                </c:pt>
                <c:pt idx="1">
                  <c:v>41957</c:v>
                </c:pt>
                <c:pt idx="2">
                  <c:v>41987</c:v>
                </c:pt>
                <c:pt idx="3">
                  <c:v>42017</c:v>
                </c:pt>
                <c:pt idx="4">
                  <c:v>42047</c:v>
                </c:pt>
                <c:pt idx="5">
                  <c:v>42077</c:v>
                </c:pt>
                <c:pt idx="6">
                  <c:v>42107</c:v>
                </c:pt>
              </c:numCache>
            </c:numRef>
          </c:cat>
          <c:val>
            <c:numRef>
              <c:f>'odp 4.1 do 4.3'!$I$2:$I$8</c:f>
              <c:numCache>
                <c:formatCode>General</c:formatCode>
                <c:ptCount val="7"/>
                <c:pt idx="0">
                  <c:v>1658</c:v>
                </c:pt>
                <c:pt idx="1">
                  <c:v>2884</c:v>
                </c:pt>
                <c:pt idx="2">
                  <c:v>2749</c:v>
                </c:pt>
                <c:pt idx="3">
                  <c:v>2870</c:v>
                </c:pt>
                <c:pt idx="4">
                  <c:v>2651</c:v>
                </c:pt>
                <c:pt idx="5">
                  <c:v>3026</c:v>
                </c:pt>
                <c:pt idx="6">
                  <c:v>966</c:v>
                </c:pt>
              </c:numCache>
            </c:numRef>
          </c:val>
        </c:ser>
        <c:ser>
          <c:idx val="3"/>
          <c:order val="3"/>
          <c:tx>
            <c:strRef>
              <c:f>'odp 4.1 do 4.3'!$J$1</c:f>
              <c:strCache>
                <c:ptCount val="1"/>
                <c:pt idx="0">
                  <c:v>miał</c:v>
                </c:pt>
              </c:strCache>
            </c:strRef>
          </c:tx>
          <c:cat>
            <c:numRef>
              <c:f>'odp 4.1 do 4.3'!$F$2:$F$8</c:f>
              <c:numCache>
                <c:formatCode>mmmm</c:formatCode>
                <c:ptCount val="7"/>
                <c:pt idx="0">
                  <c:v>41927</c:v>
                </c:pt>
                <c:pt idx="1">
                  <c:v>41957</c:v>
                </c:pt>
                <c:pt idx="2">
                  <c:v>41987</c:v>
                </c:pt>
                <c:pt idx="3">
                  <c:v>42017</c:v>
                </c:pt>
                <c:pt idx="4">
                  <c:v>42047</c:v>
                </c:pt>
                <c:pt idx="5">
                  <c:v>42077</c:v>
                </c:pt>
                <c:pt idx="6">
                  <c:v>42107</c:v>
                </c:pt>
              </c:numCache>
            </c:numRef>
          </c:cat>
          <c:val>
            <c:numRef>
              <c:f>'odp 4.1 do 4.3'!$J$2:$J$8</c:f>
              <c:numCache>
                <c:formatCode>General</c:formatCode>
                <c:ptCount val="7"/>
                <c:pt idx="0">
                  <c:v>915</c:v>
                </c:pt>
                <c:pt idx="1">
                  <c:v>1750</c:v>
                </c:pt>
                <c:pt idx="2">
                  <c:v>1586</c:v>
                </c:pt>
                <c:pt idx="3">
                  <c:v>1646</c:v>
                </c:pt>
                <c:pt idx="4">
                  <c:v>1252</c:v>
                </c:pt>
                <c:pt idx="5">
                  <c:v>1360</c:v>
                </c:pt>
                <c:pt idx="6">
                  <c:v>706</c:v>
                </c:pt>
              </c:numCache>
            </c:numRef>
          </c:val>
        </c:ser>
        <c:dLbls/>
        <c:axId val="102038528"/>
        <c:axId val="114837760"/>
      </c:barChart>
      <c:dateAx>
        <c:axId val="102038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miesiące</a:t>
                </a:r>
              </a:p>
            </c:rich>
          </c:tx>
          <c:layout/>
        </c:title>
        <c:numFmt formatCode="mmmm" sourceLinked="1"/>
        <c:majorTickMark val="none"/>
        <c:tickLblPos val="nextTo"/>
        <c:crossAx val="114837760"/>
        <c:crosses val="autoZero"/>
        <c:auto val="1"/>
        <c:lblOffset val="100"/>
      </c:dateAx>
      <c:valAx>
        <c:axId val="1148377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wartości dostaw [tona]</a:t>
                </a:r>
              </a:p>
            </c:rich>
          </c:tx>
          <c:layout/>
        </c:title>
        <c:numFmt formatCode="General" sourceLinked="1"/>
        <c:tickLblPos val="nextTo"/>
        <c:crossAx val="102038528"/>
        <c:crosses val="autoZero"/>
        <c:crossBetween val="between"/>
      </c:valAx>
    </c:plotArea>
    <c:legend>
      <c:legendPos val="r"/>
      <c:layout/>
    </c:legend>
    <c:plotVisOnly val="1"/>
  </c:chart>
  <c:spPr>
    <a:noFill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283029</xdr:colOff>
      <xdr:row>4</xdr:row>
      <xdr:rowOff>142875</xdr:rowOff>
    </xdr:from>
    <xdr:to>
      <xdr:col>17</xdr:col>
      <xdr:colOff>435428</xdr:colOff>
      <xdr:row>12</xdr:row>
      <xdr:rowOff>138792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79229" y="866775"/>
          <a:ext cx="4267199" cy="1457324"/>
        </a:xfrm>
        <a:prstGeom prst="rect">
          <a:avLst/>
        </a:prstGeom>
        <a:noFill/>
      </xdr:spPr>
    </xdr:pic>
    <xdr:clientData/>
  </xdr:twoCellAnchor>
  <xdr:twoCellAnchor>
    <xdr:from>
      <xdr:col>9</xdr:col>
      <xdr:colOff>81643</xdr:colOff>
      <xdr:row>13</xdr:row>
      <xdr:rowOff>122465</xdr:rowOff>
    </xdr:from>
    <xdr:to>
      <xdr:col>20</xdr:col>
      <xdr:colOff>136071</xdr:colOff>
      <xdr:row>32</xdr:row>
      <xdr:rowOff>149678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5"/>
  <sheetViews>
    <sheetView tabSelected="1" zoomScale="85" zoomScaleNormal="85" workbookViewId="0">
      <selection activeCell="I27" sqref="I27"/>
    </sheetView>
  </sheetViews>
  <sheetFormatPr defaultRowHeight="14.25"/>
  <cols>
    <col min="1" max="1" width="12" customWidth="1"/>
    <col min="2" max="4" width="7" style="1" customWidth="1"/>
    <col min="6" max="6" width="14" customWidth="1"/>
    <col min="8" max="8" width="17" customWidth="1"/>
    <col min="9" max="9" width="10.5" customWidth="1"/>
  </cols>
  <sheetData>
    <row r="1" spans="1:10">
      <c r="A1" t="s">
        <v>3</v>
      </c>
      <c r="B1" s="1" t="s">
        <v>0</v>
      </c>
      <c r="C1" s="1" t="s">
        <v>1</v>
      </c>
      <c r="D1" s="1" t="s">
        <v>2</v>
      </c>
      <c r="E1" s="1" t="s">
        <v>4</v>
      </c>
      <c r="F1" s="3" t="s">
        <v>4</v>
      </c>
      <c r="G1" s="3" t="s">
        <v>4</v>
      </c>
      <c r="H1" s="4" t="str">
        <f>B1</f>
        <v>kostka</v>
      </c>
      <c r="I1" s="4" t="str">
        <f t="shared" ref="I1:J1" si="0">C1</f>
        <v>orzech</v>
      </c>
      <c r="J1" s="4" t="str">
        <f t="shared" si="0"/>
        <v>miał</v>
      </c>
    </row>
    <row r="2" spans="1:10">
      <c r="B2" s="1">
        <v>80</v>
      </c>
      <c r="C2" s="1">
        <v>80</v>
      </c>
      <c r="D2" s="1">
        <v>80</v>
      </c>
      <c r="F2" s="5">
        <f>A3</f>
        <v>41927</v>
      </c>
      <c r="G2" s="4">
        <v>10</v>
      </c>
      <c r="H2" s="4">
        <f>SUMIF($E:$E,$G2,B:B)</f>
        <v>1742</v>
      </c>
      <c r="I2" s="4">
        <f t="shared" ref="I2:J8" si="1">SUMIF($E:$E,$G2,C:C)</f>
        <v>1658</v>
      </c>
      <c r="J2" s="4">
        <f t="shared" si="1"/>
        <v>915</v>
      </c>
    </row>
    <row r="3" spans="1:10">
      <c r="A3" s="2">
        <v>41927</v>
      </c>
      <c r="B3" s="1">
        <v>200</v>
      </c>
      <c r="C3" s="1">
        <v>120</v>
      </c>
      <c r="D3" s="1">
        <v>81</v>
      </c>
      <c r="E3">
        <f t="shared" ref="E3:E66" si="2">MONTH(A3)</f>
        <v>10</v>
      </c>
      <c r="F3" s="5">
        <f>F2+30</f>
        <v>41957</v>
      </c>
      <c r="G3" s="4">
        <f>G2+1</f>
        <v>11</v>
      </c>
      <c r="H3" s="4">
        <f t="shared" ref="H3:H8" si="3">SUMIF($E:$E,$G3,B:B)</f>
        <v>2756</v>
      </c>
      <c r="I3" s="4">
        <f t="shared" si="1"/>
        <v>2884</v>
      </c>
      <c r="J3" s="4">
        <f t="shared" si="1"/>
        <v>1750</v>
      </c>
    </row>
    <row r="4" spans="1:10">
      <c r="A4" s="2">
        <f>A3+1</f>
        <v>41928</v>
      </c>
      <c r="B4" s="1">
        <v>100</v>
      </c>
      <c r="C4" s="1">
        <v>135</v>
      </c>
      <c r="D4" s="1">
        <v>33</v>
      </c>
      <c r="E4">
        <f t="shared" si="2"/>
        <v>10</v>
      </c>
      <c r="F4" s="5">
        <f t="shared" ref="F4:F8" si="4">F3+30</f>
        <v>41987</v>
      </c>
      <c r="G4" s="4">
        <f t="shared" ref="G4:G8" si="5">G3+1</f>
        <v>12</v>
      </c>
      <c r="H4" s="4">
        <f t="shared" si="3"/>
        <v>2696</v>
      </c>
      <c r="I4" s="4">
        <f t="shared" si="1"/>
        <v>2749</v>
      </c>
      <c r="J4" s="4">
        <f t="shared" si="1"/>
        <v>1586</v>
      </c>
    </row>
    <row r="5" spans="1:10">
      <c r="A5" s="2">
        <f t="shared" ref="A5:A68" si="6">A4+1</f>
        <v>41929</v>
      </c>
      <c r="B5" s="1">
        <v>50</v>
      </c>
      <c r="C5" s="1">
        <v>29</v>
      </c>
      <c r="D5" s="1">
        <v>85</v>
      </c>
      <c r="E5">
        <f t="shared" si="2"/>
        <v>10</v>
      </c>
      <c r="F5" s="5">
        <f t="shared" si="4"/>
        <v>42017</v>
      </c>
      <c r="G5" s="4">
        <v>1</v>
      </c>
      <c r="H5" s="4">
        <f t="shared" si="3"/>
        <v>2990</v>
      </c>
      <c r="I5" s="4">
        <f t="shared" si="1"/>
        <v>2870</v>
      </c>
      <c r="J5" s="4">
        <f t="shared" si="1"/>
        <v>1646</v>
      </c>
    </row>
    <row r="6" spans="1:10">
      <c r="A6" s="2">
        <f t="shared" si="6"/>
        <v>41930</v>
      </c>
      <c r="B6" s="1">
        <v>68</v>
      </c>
      <c r="C6" s="1">
        <v>107</v>
      </c>
      <c r="D6" s="1">
        <v>84</v>
      </c>
      <c r="E6">
        <f t="shared" si="2"/>
        <v>10</v>
      </c>
      <c r="F6" s="5">
        <f t="shared" si="4"/>
        <v>42047</v>
      </c>
      <c r="G6" s="4">
        <f t="shared" si="5"/>
        <v>2</v>
      </c>
      <c r="H6" s="4">
        <f t="shared" si="3"/>
        <v>2579</v>
      </c>
      <c r="I6" s="4">
        <f t="shared" si="1"/>
        <v>2651</v>
      </c>
      <c r="J6" s="4">
        <f t="shared" si="1"/>
        <v>1252</v>
      </c>
    </row>
    <row r="7" spans="1:10">
      <c r="A7" s="2">
        <f t="shared" si="6"/>
        <v>41931</v>
      </c>
      <c r="B7" s="1">
        <v>75</v>
      </c>
      <c r="C7" s="1">
        <v>49</v>
      </c>
      <c r="D7" s="1">
        <v>23</v>
      </c>
      <c r="E7">
        <f t="shared" si="2"/>
        <v>10</v>
      </c>
      <c r="F7" s="5">
        <f t="shared" si="4"/>
        <v>42077</v>
      </c>
      <c r="G7" s="4">
        <f t="shared" si="5"/>
        <v>3</v>
      </c>
      <c r="H7" s="4">
        <f t="shared" si="3"/>
        <v>3332</v>
      </c>
      <c r="I7" s="4">
        <f t="shared" si="1"/>
        <v>3026</v>
      </c>
      <c r="J7" s="4">
        <f t="shared" si="1"/>
        <v>1360</v>
      </c>
    </row>
    <row r="8" spans="1:10">
      <c r="A8" s="2">
        <f t="shared" si="6"/>
        <v>41932</v>
      </c>
      <c r="B8" s="1">
        <v>109</v>
      </c>
      <c r="C8" s="1">
        <v>90</v>
      </c>
      <c r="D8" s="1">
        <v>48</v>
      </c>
      <c r="E8">
        <f t="shared" si="2"/>
        <v>10</v>
      </c>
      <c r="F8" s="5">
        <f t="shared" si="4"/>
        <v>42107</v>
      </c>
      <c r="G8" s="4">
        <f t="shared" si="5"/>
        <v>4</v>
      </c>
      <c r="H8" s="4">
        <f t="shared" si="3"/>
        <v>1365</v>
      </c>
      <c r="I8" s="4">
        <f t="shared" si="1"/>
        <v>966</v>
      </c>
      <c r="J8" s="4">
        <f t="shared" si="1"/>
        <v>706</v>
      </c>
    </row>
    <row r="9" spans="1:10">
      <c r="A9" s="2">
        <f t="shared" si="6"/>
        <v>41933</v>
      </c>
      <c r="B9" s="1">
        <v>161</v>
      </c>
      <c r="C9" s="1">
        <v>2</v>
      </c>
      <c r="D9" s="1">
        <v>16</v>
      </c>
      <c r="E9">
        <f t="shared" si="2"/>
        <v>10</v>
      </c>
    </row>
    <row r="10" spans="1:10">
      <c r="A10" s="2">
        <f t="shared" si="6"/>
        <v>41934</v>
      </c>
      <c r="B10" s="1">
        <v>97</v>
      </c>
      <c r="C10" s="1">
        <v>129</v>
      </c>
      <c r="D10" s="1">
        <v>43</v>
      </c>
      <c r="E10">
        <f t="shared" si="2"/>
        <v>10</v>
      </c>
    </row>
    <row r="11" spans="1:10" ht="15">
      <c r="A11" s="2">
        <f t="shared" si="6"/>
        <v>41935</v>
      </c>
      <c r="B11" s="1">
        <v>25</v>
      </c>
      <c r="C11" s="1">
        <v>186</v>
      </c>
      <c r="D11" s="1">
        <v>4</v>
      </c>
      <c r="E11">
        <f t="shared" si="2"/>
        <v>10</v>
      </c>
      <c r="F11" s="6" t="s">
        <v>6</v>
      </c>
      <c r="G11" s="7"/>
      <c r="H11" s="7"/>
      <c r="I11" s="7"/>
      <c r="J11" s="7"/>
    </row>
    <row r="12" spans="1:10">
      <c r="A12" s="2">
        <f t="shared" si="6"/>
        <v>41936</v>
      </c>
      <c r="B12" s="1">
        <v>113</v>
      </c>
      <c r="C12" s="1">
        <v>97</v>
      </c>
      <c r="D12" s="1">
        <v>97</v>
      </c>
      <c r="E12">
        <f t="shared" si="2"/>
        <v>10</v>
      </c>
      <c r="F12" s="7" t="s">
        <v>7</v>
      </c>
      <c r="G12" s="7"/>
      <c r="H12" s="7">
        <f>SUM(B3:B185)</f>
        <v>17460</v>
      </c>
      <c r="I12" s="7">
        <f t="shared" ref="I12:J12" si="7">SUM(C3:C185)</f>
        <v>16804</v>
      </c>
      <c r="J12" s="7">
        <f t="shared" si="7"/>
        <v>9215</v>
      </c>
    </row>
    <row r="13" spans="1:10">
      <c r="A13" s="2">
        <f t="shared" si="6"/>
        <v>41937</v>
      </c>
      <c r="B13" s="1">
        <v>70</v>
      </c>
      <c r="C13" s="1">
        <v>12</v>
      </c>
      <c r="D13" s="1">
        <v>53</v>
      </c>
      <c r="E13">
        <f t="shared" si="2"/>
        <v>10</v>
      </c>
      <c r="F13" s="7" t="s">
        <v>8</v>
      </c>
      <c r="G13" s="7"/>
      <c r="H13" s="7">
        <v>685</v>
      </c>
      <c r="I13" s="7">
        <v>620</v>
      </c>
      <c r="J13" s="7">
        <v>380</v>
      </c>
    </row>
    <row r="14" spans="1:10" ht="15.75" customHeight="1">
      <c r="A14" s="2">
        <f t="shared" si="6"/>
        <v>41938</v>
      </c>
      <c r="B14" s="1">
        <v>117</v>
      </c>
      <c r="C14" s="1">
        <v>142</v>
      </c>
      <c r="D14" s="1">
        <v>90</v>
      </c>
      <c r="E14">
        <f t="shared" si="2"/>
        <v>10</v>
      </c>
      <c r="F14" s="7" t="s">
        <v>5</v>
      </c>
      <c r="G14" s="7"/>
      <c r="H14" s="7">
        <f>H12*H13</f>
        <v>11960100</v>
      </c>
      <c r="I14" s="7">
        <f t="shared" ref="I14:J14" si="8">I12*I13</f>
        <v>10418480</v>
      </c>
      <c r="J14" s="7">
        <f t="shared" si="8"/>
        <v>3501700</v>
      </c>
    </row>
    <row r="15" spans="1:10" ht="15">
      <c r="A15" s="2">
        <f t="shared" si="6"/>
        <v>41939</v>
      </c>
      <c r="B15" s="1">
        <v>189</v>
      </c>
      <c r="C15" s="1">
        <v>28</v>
      </c>
      <c r="D15" s="1">
        <v>43</v>
      </c>
      <c r="E15">
        <f t="shared" si="2"/>
        <v>10</v>
      </c>
      <c r="F15" s="9" t="s">
        <v>10</v>
      </c>
    </row>
    <row r="16" spans="1:10" ht="15">
      <c r="A16" s="2">
        <f t="shared" si="6"/>
        <v>41940</v>
      </c>
      <c r="B16" s="1">
        <v>140</v>
      </c>
      <c r="C16" s="1">
        <v>191</v>
      </c>
      <c r="D16" s="1">
        <v>40</v>
      </c>
      <c r="E16">
        <f t="shared" si="2"/>
        <v>10</v>
      </c>
      <c r="F16" s="6" t="s">
        <v>9</v>
      </c>
      <c r="G16" s="6"/>
      <c r="H16" s="8">
        <f>H14+I14+J14</f>
        <v>25880280</v>
      </c>
    </row>
    <row r="17" spans="1:5">
      <c r="A17" s="2">
        <f t="shared" si="6"/>
        <v>41941</v>
      </c>
      <c r="B17" s="1">
        <v>167</v>
      </c>
      <c r="C17" s="1">
        <v>48</v>
      </c>
      <c r="D17" s="1">
        <v>30</v>
      </c>
      <c r="E17">
        <f t="shared" si="2"/>
        <v>10</v>
      </c>
    </row>
    <row r="18" spans="1:5">
      <c r="A18" s="2">
        <f t="shared" si="6"/>
        <v>41942</v>
      </c>
      <c r="B18" s="1">
        <v>0</v>
      </c>
      <c r="C18" s="1">
        <v>154</v>
      </c>
      <c r="D18" s="1">
        <v>68</v>
      </c>
      <c r="E18">
        <f t="shared" si="2"/>
        <v>10</v>
      </c>
    </row>
    <row r="19" spans="1:5">
      <c r="A19" s="2">
        <f t="shared" si="6"/>
        <v>41943</v>
      </c>
      <c r="B19" s="1">
        <v>61</v>
      </c>
      <c r="C19" s="1">
        <v>139</v>
      </c>
      <c r="D19" s="1">
        <v>77</v>
      </c>
      <c r="E19">
        <f t="shared" si="2"/>
        <v>10</v>
      </c>
    </row>
    <row r="20" spans="1:5">
      <c r="A20" s="2">
        <f t="shared" si="6"/>
        <v>41944</v>
      </c>
      <c r="B20" s="1">
        <v>18</v>
      </c>
      <c r="C20" s="1">
        <v>163</v>
      </c>
      <c r="D20" s="1">
        <v>75</v>
      </c>
      <c r="E20">
        <f t="shared" si="2"/>
        <v>11</v>
      </c>
    </row>
    <row r="21" spans="1:5">
      <c r="A21" s="2">
        <f t="shared" si="6"/>
        <v>41945</v>
      </c>
      <c r="B21" s="1">
        <v>43</v>
      </c>
      <c r="C21" s="1">
        <v>169</v>
      </c>
      <c r="D21" s="1">
        <v>0</v>
      </c>
      <c r="E21">
        <f t="shared" si="2"/>
        <v>11</v>
      </c>
    </row>
    <row r="22" spans="1:5">
      <c r="A22" s="2">
        <f t="shared" si="6"/>
        <v>41946</v>
      </c>
      <c r="B22" s="1">
        <v>160</v>
      </c>
      <c r="C22" s="1">
        <v>135</v>
      </c>
      <c r="D22" s="1">
        <v>34</v>
      </c>
      <c r="E22">
        <f t="shared" si="2"/>
        <v>11</v>
      </c>
    </row>
    <row r="23" spans="1:5">
      <c r="A23" s="2">
        <f t="shared" si="6"/>
        <v>41947</v>
      </c>
      <c r="B23" s="1">
        <v>150</v>
      </c>
      <c r="C23" s="1">
        <v>89</v>
      </c>
      <c r="D23" s="1">
        <v>17</v>
      </c>
      <c r="E23">
        <f t="shared" si="2"/>
        <v>11</v>
      </c>
    </row>
    <row r="24" spans="1:5">
      <c r="A24" s="2">
        <f t="shared" si="6"/>
        <v>41948</v>
      </c>
      <c r="B24" s="1">
        <v>57</v>
      </c>
      <c r="C24" s="1">
        <v>109</v>
      </c>
      <c r="D24" s="1">
        <v>93</v>
      </c>
      <c r="E24">
        <f t="shared" si="2"/>
        <v>11</v>
      </c>
    </row>
    <row r="25" spans="1:5">
      <c r="A25" s="2">
        <f t="shared" si="6"/>
        <v>41949</v>
      </c>
      <c r="B25" s="1">
        <v>62</v>
      </c>
      <c r="C25" s="1">
        <v>80</v>
      </c>
      <c r="D25" s="1">
        <v>62</v>
      </c>
      <c r="E25">
        <f t="shared" si="2"/>
        <v>11</v>
      </c>
    </row>
    <row r="26" spans="1:5">
      <c r="A26" s="2">
        <f t="shared" si="6"/>
        <v>41950</v>
      </c>
      <c r="B26" s="1">
        <v>162</v>
      </c>
      <c r="C26" s="1">
        <v>62</v>
      </c>
      <c r="D26" s="1">
        <v>88</v>
      </c>
      <c r="E26">
        <f t="shared" si="2"/>
        <v>11</v>
      </c>
    </row>
    <row r="27" spans="1:5">
      <c r="A27" s="2">
        <f t="shared" si="6"/>
        <v>41951</v>
      </c>
      <c r="B27" s="1">
        <v>142</v>
      </c>
      <c r="C27" s="1">
        <v>79</v>
      </c>
      <c r="D27" s="1">
        <v>76</v>
      </c>
      <c r="E27">
        <f t="shared" si="2"/>
        <v>11</v>
      </c>
    </row>
    <row r="28" spans="1:5">
      <c r="A28" s="2">
        <f t="shared" si="6"/>
        <v>41952</v>
      </c>
      <c r="B28" s="1">
        <v>7</v>
      </c>
      <c r="C28" s="1">
        <v>30</v>
      </c>
      <c r="D28" s="1">
        <v>68</v>
      </c>
      <c r="E28">
        <f t="shared" si="2"/>
        <v>11</v>
      </c>
    </row>
    <row r="29" spans="1:5">
      <c r="A29" s="2">
        <f t="shared" si="6"/>
        <v>41953</v>
      </c>
      <c r="B29" s="1">
        <v>116</v>
      </c>
      <c r="C29" s="1">
        <v>6</v>
      </c>
      <c r="D29" s="1">
        <v>88</v>
      </c>
      <c r="E29">
        <f t="shared" si="2"/>
        <v>11</v>
      </c>
    </row>
    <row r="30" spans="1:5">
      <c r="A30" s="2">
        <f t="shared" si="6"/>
        <v>41954</v>
      </c>
      <c r="B30" s="1">
        <v>0</v>
      </c>
      <c r="C30" s="1">
        <v>1</v>
      </c>
      <c r="D30" s="1">
        <v>47</v>
      </c>
      <c r="E30">
        <f t="shared" si="2"/>
        <v>11</v>
      </c>
    </row>
    <row r="31" spans="1:5">
      <c r="A31" s="2">
        <f t="shared" si="6"/>
        <v>41955</v>
      </c>
      <c r="B31" s="1">
        <v>78</v>
      </c>
      <c r="C31" s="1">
        <v>84</v>
      </c>
      <c r="D31" s="1">
        <v>16</v>
      </c>
      <c r="E31">
        <f t="shared" si="2"/>
        <v>11</v>
      </c>
    </row>
    <row r="32" spans="1:5">
      <c r="A32" s="2">
        <f t="shared" si="6"/>
        <v>41956</v>
      </c>
      <c r="B32" s="1">
        <v>112</v>
      </c>
      <c r="C32" s="1">
        <v>140</v>
      </c>
      <c r="D32" s="1">
        <v>97</v>
      </c>
      <c r="E32">
        <f t="shared" si="2"/>
        <v>11</v>
      </c>
    </row>
    <row r="33" spans="1:5">
      <c r="A33" s="2">
        <f t="shared" si="6"/>
        <v>41957</v>
      </c>
      <c r="B33" s="1">
        <v>109</v>
      </c>
      <c r="C33" s="1">
        <v>74</v>
      </c>
      <c r="D33" s="1">
        <v>53</v>
      </c>
      <c r="E33">
        <f t="shared" si="2"/>
        <v>11</v>
      </c>
    </row>
    <row r="34" spans="1:5">
      <c r="A34" s="2">
        <f t="shared" si="6"/>
        <v>41958</v>
      </c>
      <c r="B34" s="1">
        <v>121</v>
      </c>
      <c r="C34" s="1">
        <v>77</v>
      </c>
      <c r="D34" s="1">
        <v>70</v>
      </c>
      <c r="E34">
        <f t="shared" si="2"/>
        <v>11</v>
      </c>
    </row>
    <row r="35" spans="1:5">
      <c r="A35" s="2">
        <f t="shared" si="6"/>
        <v>41959</v>
      </c>
      <c r="B35" s="1">
        <v>106</v>
      </c>
      <c r="C35" s="1">
        <v>89</v>
      </c>
      <c r="D35" s="1">
        <v>75</v>
      </c>
      <c r="E35">
        <f t="shared" si="2"/>
        <v>11</v>
      </c>
    </row>
    <row r="36" spans="1:5">
      <c r="A36" s="2">
        <f t="shared" si="6"/>
        <v>41960</v>
      </c>
      <c r="B36" s="1">
        <v>57</v>
      </c>
      <c r="C36" s="1">
        <v>119</v>
      </c>
      <c r="D36" s="1">
        <v>64</v>
      </c>
      <c r="E36">
        <f t="shared" si="2"/>
        <v>11</v>
      </c>
    </row>
    <row r="37" spans="1:5">
      <c r="A37" s="2">
        <f t="shared" si="6"/>
        <v>41961</v>
      </c>
      <c r="B37" s="1">
        <v>26</v>
      </c>
      <c r="C37" s="1">
        <v>87</v>
      </c>
      <c r="D37" s="1">
        <v>84</v>
      </c>
      <c r="E37">
        <f t="shared" si="2"/>
        <v>11</v>
      </c>
    </row>
    <row r="38" spans="1:5">
      <c r="A38" s="2">
        <f t="shared" si="6"/>
        <v>41962</v>
      </c>
      <c r="B38" s="1">
        <v>79</v>
      </c>
      <c r="C38" s="1">
        <v>171</v>
      </c>
      <c r="D38" s="1">
        <v>75</v>
      </c>
      <c r="E38">
        <f t="shared" si="2"/>
        <v>11</v>
      </c>
    </row>
    <row r="39" spans="1:5">
      <c r="A39" s="2">
        <f t="shared" si="6"/>
        <v>41963</v>
      </c>
      <c r="B39" s="1">
        <v>192</v>
      </c>
      <c r="C39" s="1">
        <v>151</v>
      </c>
      <c r="D39" s="1">
        <v>45</v>
      </c>
      <c r="E39">
        <f t="shared" si="2"/>
        <v>11</v>
      </c>
    </row>
    <row r="40" spans="1:5">
      <c r="A40" s="2">
        <f t="shared" si="6"/>
        <v>41964</v>
      </c>
      <c r="B40" s="1">
        <v>9</v>
      </c>
      <c r="C40" s="1">
        <v>64</v>
      </c>
      <c r="D40" s="1">
        <v>22</v>
      </c>
      <c r="E40">
        <f t="shared" si="2"/>
        <v>11</v>
      </c>
    </row>
    <row r="41" spans="1:5">
      <c r="A41" s="2">
        <f t="shared" si="6"/>
        <v>41965</v>
      </c>
      <c r="B41" s="1">
        <v>123</v>
      </c>
      <c r="C41" s="1">
        <v>150</v>
      </c>
      <c r="D41" s="1">
        <v>10</v>
      </c>
      <c r="E41">
        <f t="shared" si="2"/>
        <v>11</v>
      </c>
    </row>
    <row r="42" spans="1:5">
      <c r="A42" s="2">
        <f t="shared" si="6"/>
        <v>41966</v>
      </c>
      <c r="B42" s="1">
        <v>87</v>
      </c>
      <c r="C42" s="1">
        <v>123</v>
      </c>
      <c r="D42" s="1">
        <v>33</v>
      </c>
      <c r="E42">
        <f t="shared" si="2"/>
        <v>11</v>
      </c>
    </row>
    <row r="43" spans="1:5">
      <c r="A43" s="2">
        <f t="shared" si="6"/>
        <v>41967</v>
      </c>
      <c r="B43" s="1">
        <v>165</v>
      </c>
      <c r="C43" s="1">
        <v>88</v>
      </c>
      <c r="D43" s="1">
        <v>13</v>
      </c>
      <c r="E43">
        <f t="shared" si="2"/>
        <v>11</v>
      </c>
    </row>
    <row r="44" spans="1:5">
      <c r="A44" s="2">
        <f t="shared" si="6"/>
        <v>41968</v>
      </c>
      <c r="B44" s="1">
        <v>144</v>
      </c>
      <c r="C44" s="1">
        <v>78</v>
      </c>
      <c r="D44" s="1">
        <v>82</v>
      </c>
      <c r="E44">
        <f t="shared" si="2"/>
        <v>11</v>
      </c>
    </row>
    <row r="45" spans="1:5">
      <c r="A45" s="2">
        <f t="shared" si="6"/>
        <v>41969</v>
      </c>
      <c r="B45" s="1">
        <v>54</v>
      </c>
      <c r="C45" s="1">
        <v>38</v>
      </c>
      <c r="D45" s="1">
        <v>68</v>
      </c>
      <c r="E45">
        <f t="shared" si="2"/>
        <v>11</v>
      </c>
    </row>
    <row r="46" spans="1:5">
      <c r="A46" s="2">
        <f t="shared" si="6"/>
        <v>41970</v>
      </c>
      <c r="B46" s="1">
        <v>188</v>
      </c>
      <c r="C46" s="1">
        <v>44</v>
      </c>
      <c r="D46" s="1">
        <v>86</v>
      </c>
      <c r="E46">
        <f t="shared" si="2"/>
        <v>11</v>
      </c>
    </row>
    <row r="47" spans="1:5">
      <c r="A47" s="2">
        <f t="shared" si="6"/>
        <v>41971</v>
      </c>
      <c r="B47" s="1">
        <v>165</v>
      </c>
      <c r="C47" s="1">
        <v>170</v>
      </c>
      <c r="D47" s="1">
        <v>62</v>
      </c>
      <c r="E47">
        <f t="shared" si="2"/>
        <v>11</v>
      </c>
    </row>
    <row r="48" spans="1:5">
      <c r="A48" s="2">
        <f t="shared" si="6"/>
        <v>41972</v>
      </c>
      <c r="B48" s="1">
        <v>24</v>
      </c>
      <c r="C48" s="1">
        <v>94</v>
      </c>
      <c r="D48" s="1">
        <v>87</v>
      </c>
      <c r="E48">
        <f t="shared" si="2"/>
        <v>11</v>
      </c>
    </row>
    <row r="49" spans="1:5">
      <c r="A49" s="2">
        <f t="shared" si="6"/>
        <v>41973</v>
      </c>
      <c r="B49" s="1">
        <v>0</v>
      </c>
      <c r="C49" s="1">
        <v>120</v>
      </c>
      <c r="D49" s="1">
        <v>60</v>
      </c>
      <c r="E49">
        <f t="shared" si="2"/>
        <v>11</v>
      </c>
    </row>
    <row r="50" spans="1:5">
      <c r="A50" s="2">
        <f t="shared" si="6"/>
        <v>41974</v>
      </c>
      <c r="B50" s="1">
        <v>101</v>
      </c>
      <c r="C50" s="1">
        <v>53</v>
      </c>
      <c r="D50" s="1">
        <v>62</v>
      </c>
      <c r="E50">
        <f t="shared" si="2"/>
        <v>12</v>
      </c>
    </row>
    <row r="51" spans="1:5">
      <c r="A51" s="2">
        <f t="shared" si="6"/>
        <v>41975</v>
      </c>
      <c r="B51" s="1">
        <v>67</v>
      </c>
      <c r="C51" s="1">
        <v>147</v>
      </c>
      <c r="D51" s="1">
        <v>20</v>
      </c>
      <c r="E51">
        <f t="shared" si="2"/>
        <v>12</v>
      </c>
    </row>
    <row r="52" spans="1:5">
      <c r="A52" s="2">
        <f t="shared" si="6"/>
        <v>41976</v>
      </c>
      <c r="B52" s="1">
        <v>109</v>
      </c>
      <c r="C52" s="1">
        <v>99</v>
      </c>
      <c r="D52" s="1">
        <v>70</v>
      </c>
      <c r="E52">
        <f t="shared" si="2"/>
        <v>12</v>
      </c>
    </row>
    <row r="53" spans="1:5">
      <c r="A53" s="2">
        <f t="shared" si="6"/>
        <v>41977</v>
      </c>
      <c r="B53" s="1">
        <v>22</v>
      </c>
      <c r="C53" s="1">
        <v>16</v>
      </c>
      <c r="D53" s="1">
        <v>59</v>
      </c>
      <c r="E53">
        <f t="shared" si="2"/>
        <v>12</v>
      </c>
    </row>
    <row r="54" spans="1:5">
      <c r="A54" s="2">
        <f t="shared" si="6"/>
        <v>41978</v>
      </c>
      <c r="B54" s="1">
        <v>5</v>
      </c>
      <c r="C54" s="1">
        <v>91</v>
      </c>
      <c r="D54" s="1">
        <v>73</v>
      </c>
      <c r="E54">
        <f t="shared" si="2"/>
        <v>12</v>
      </c>
    </row>
    <row r="55" spans="1:5">
      <c r="A55" s="2">
        <f t="shared" si="6"/>
        <v>41979</v>
      </c>
      <c r="B55" s="1">
        <v>105</v>
      </c>
      <c r="C55" s="1">
        <v>154</v>
      </c>
      <c r="D55" s="1">
        <v>48</v>
      </c>
      <c r="E55">
        <f t="shared" si="2"/>
        <v>12</v>
      </c>
    </row>
    <row r="56" spans="1:5">
      <c r="A56" s="2">
        <f t="shared" si="6"/>
        <v>41980</v>
      </c>
      <c r="B56" s="1">
        <v>108</v>
      </c>
      <c r="C56" s="1">
        <v>5</v>
      </c>
      <c r="D56" s="1">
        <v>71</v>
      </c>
      <c r="E56">
        <f t="shared" si="2"/>
        <v>12</v>
      </c>
    </row>
    <row r="57" spans="1:5">
      <c r="A57" s="2">
        <f t="shared" si="6"/>
        <v>41981</v>
      </c>
      <c r="B57" s="1">
        <v>64</v>
      </c>
      <c r="C57" s="1">
        <v>37</v>
      </c>
      <c r="D57" s="1">
        <v>89</v>
      </c>
      <c r="E57">
        <f t="shared" si="2"/>
        <v>12</v>
      </c>
    </row>
    <row r="58" spans="1:5">
      <c r="A58" s="2">
        <f t="shared" si="6"/>
        <v>41982</v>
      </c>
      <c r="B58" s="1">
        <v>114</v>
      </c>
      <c r="C58" s="1">
        <v>140</v>
      </c>
      <c r="D58" s="1">
        <v>36</v>
      </c>
      <c r="E58">
        <f t="shared" si="2"/>
        <v>12</v>
      </c>
    </row>
    <row r="59" spans="1:5">
      <c r="A59" s="2">
        <f t="shared" si="6"/>
        <v>41983</v>
      </c>
      <c r="B59" s="1">
        <v>147</v>
      </c>
      <c r="C59" s="1">
        <v>140</v>
      </c>
      <c r="D59" s="1">
        <v>61</v>
      </c>
      <c r="E59">
        <f t="shared" si="2"/>
        <v>12</v>
      </c>
    </row>
    <row r="60" spans="1:5">
      <c r="A60" s="2">
        <f t="shared" si="6"/>
        <v>41984</v>
      </c>
      <c r="B60" s="1">
        <v>69</v>
      </c>
      <c r="C60" s="1">
        <v>120</v>
      </c>
      <c r="D60" s="1">
        <v>52</v>
      </c>
      <c r="E60">
        <f t="shared" si="2"/>
        <v>12</v>
      </c>
    </row>
    <row r="61" spans="1:5">
      <c r="A61" s="2">
        <f t="shared" si="6"/>
        <v>41985</v>
      </c>
      <c r="B61" s="1">
        <v>101</v>
      </c>
      <c r="C61" s="1">
        <v>39</v>
      </c>
      <c r="D61" s="1">
        <v>10</v>
      </c>
      <c r="E61">
        <f t="shared" si="2"/>
        <v>12</v>
      </c>
    </row>
    <row r="62" spans="1:5">
      <c r="A62" s="2">
        <f t="shared" si="6"/>
        <v>41986</v>
      </c>
      <c r="B62" s="1">
        <v>158</v>
      </c>
      <c r="C62" s="1">
        <v>36</v>
      </c>
      <c r="D62" s="1">
        <v>79</v>
      </c>
      <c r="E62">
        <f t="shared" si="2"/>
        <v>12</v>
      </c>
    </row>
    <row r="63" spans="1:5">
      <c r="A63" s="2">
        <f t="shared" si="6"/>
        <v>41987</v>
      </c>
      <c r="B63" s="1">
        <v>79</v>
      </c>
      <c r="C63" s="1">
        <v>105</v>
      </c>
      <c r="D63" s="1">
        <v>73</v>
      </c>
      <c r="E63">
        <f t="shared" si="2"/>
        <v>12</v>
      </c>
    </row>
    <row r="64" spans="1:5">
      <c r="A64" s="2">
        <f t="shared" si="6"/>
        <v>41988</v>
      </c>
      <c r="B64" s="1">
        <v>5</v>
      </c>
      <c r="C64" s="1">
        <v>24</v>
      </c>
      <c r="D64" s="1">
        <v>43</v>
      </c>
      <c r="E64">
        <f t="shared" si="2"/>
        <v>12</v>
      </c>
    </row>
    <row r="65" spans="1:5">
      <c r="A65" s="2">
        <f t="shared" si="6"/>
        <v>41989</v>
      </c>
      <c r="B65" s="1">
        <v>68</v>
      </c>
      <c r="C65" s="1">
        <v>112</v>
      </c>
      <c r="D65" s="1">
        <v>25</v>
      </c>
      <c r="E65">
        <f t="shared" si="2"/>
        <v>12</v>
      </c>
    </row>
    <row r="66" spans="1:5">
      <c r="A66" s="2">
        <f t="shared" si="6"/>
        <v>41990</v>
      </c>
      <c r="B66" s="1">
        <v>37</v>
      </c>
      <c r="C66" s="1">
        <v>57</v>
      </c>
      <c r="D66" s="1">
        <v>81</v>
      </c>
      <c r="E66">
        <f t="shared" si="2"/>
        <v>12</v>
      </c>
    </row>
    <row r="67" spans="1:5">
      <c r="A67" s="2">
        <f t="shared" si="6"/>
        <v>41991</v>
      </c>
      <c r="B67" s="1">
        <v>188</v>
      </c>
      <c r="C67" s="1">
        <v>28</v>
      </c>
      <c r="D67" s="1">
        <v>7</v>
      </c>
      <c r="E67">
        <f t="shared" ref="E67:E130" si="9">MONTH(A67)</f>
        <v>12</v>
      </c>
    </row>
    <row r="68" spans="1:5">
      <c r="A68" s="2">
        <f t="shared" si="6"/>
        <v>41992</v>
      </c>
      <c r="B68" s="1">
        <v>167</v>
      </c>
      <c r="C68" s="1">
        <v>41</v>
      </c>
      <c r="D68" s="1">
        <v>45</v>
      </c>
      <c r="E68">
        <f t="shared" si="9"/>
        <v>12</v>
      </c>
    </row>
    <row r="69" spans="1:5">
      <c r="A69" s="2">
        <f t="shared" ref="A69:A132" si="10">A68+1</f>
        <v>41993</v>
      </c>
      <c r="B69" s="1">
        <v>197</v>
      </c>
      <c r="C69" s="1">
        <v>82</v>
      </c>
      <c r="D69" s="1">
        <v>43</v>
      </c>
      <c r="E69">
        <f t="shared" si="9"/>
        <v>12</v>
      </c>
    </row>
    <row r="70" spans="1:5">
      <c r="A70" s="2">
        <f t="shared" si="10"/>
        <v>41994</v>
      </c>
      <c r="B70" s="1">
        <v>54</v>
      </c>
      <c r="C70" s="1">
        <v>130</v>
      </c>
      <c r="D70" s="1">
        <v>50</v>
      </c>
      <c r="E70">
        <f t="shared" si="9"/>
        <v>12</v>
      </c>
    </row>
    <row r="71" spans="1:5">
      <c r="A71" s="2">
        <f t="shared" si="10"/>
        <v>41995</v>
      </c>
      <c r="B71" s="1">
        <v>19</v>
      </c>
      <c r="C71" s="1">
        <v>153</v>
      </c>
      <c r="D71" s="1">
        <v>65</v>
      </c>
      <c r="E71">
        <f t="shared" si="9"/>
        <v>12</v>
      </c>
    </row>
    <row r="72" spans="1:5">
      <c r="A72" s="2">
        <f t="shared" si="10"/>
        <v>41996</v>
      </c>
      <c r="B72" s="1">
        <v>27</v>
      </c>
      <c r="C72" s="1">
        <v>160</v>
      </c>
      <c r="D72" s="1">
        <v>81</v>
      </c>
      <c r="E72">
        <f t="shared" si="9"/>
        <v>12</v>
      </c>
    </row>
    <row r="73" spans="1:5">
      <c r="A73" s="2">
        <f t="shared" si="10"/>
        <v>41997</v>
      </c>
      <c r="B73" s="1">
        <v>11</v>
      </c>
      <c r="C73" s="1">
        <v>140</v>
      </c>
      <c r="D73" s="1">
        <v>77</v>
      </c>
      <c r="E73">
        <f t="shared" si="9"/>
        <v>12</v>
      </c>
    </row>
    <row r="74" spans="1:5">
      <c r="A74" s="2">
        <f t="shared" si="10"/>
        <v>41998</v>
      </c>
      <c r="B74" s="1">
        <v>182</v>
      </c>
      <c r="C74" s="1">
        <v>50</v>
      </c>
      <c r="D74" s="1">
        <v>22</v>
      </c>
      <c r="E74">
        <f t="shared" si="9"/>
        <v>12</v>
      </c>
    </row>
    <row r="75" spans="1:5">
      <c r="A75" s="2">
        <f t="shared" si="10"/>
        <v>41999</v>
      </c>
      <c r="B75" s="1">
        <v>63</v>
      </c>
      <c r="C75" s="1">
        <v>83</v>
      </c>
      <c r="D75" s="1">
        <v>69</v>
      </c>
      <c r="E75">
        <f t="shared" si="9"/>
        <v>12</v>
      </c>
    </row>
    <row r="76" spans="1:5">
      <c r="A76" s="2">
        <f t="shared" si="10"/>
        <v>42000</v>
      </c>
      <c r="B76" s="1">
        <v>33</v>
      </c>
      <c r="C76" s="1">
        <v>59</v>
      </c>
      <c r="D76" s="1">
        <v>46</v>
      </c>
      <c r="E76">
        <f t="shared" si="9"/>
        <v>12</v>
      </c>
    </row>
    <row r="77" spans="1:5">
      <c r="A77" s="2">
        <f t="shared" si="10"/>
        <v>42001</v>
      </c>
      <c r="B77" s="1">
        <v>119</v>
      </c>
      <c r="C77" s="1">
        <v>57</v>
      </c>
      <c r="D77" s="1">
        <v>67</v>
      </c>
      <c r="E77">
        <f t="shared" si="9"/>
        <v>12</v>
      </c>
    </row>
    <row r="78" spans="1:5">
      <c r="A78" s="2">
        <f t="shared" si="10"/>
        <v>42002</v>
      </c>
      <c r="B78" s="1">
        <v>58</v>
      </c>
      <c r="C78" s="1">
        <v>176</v>
      </c>
      <c r="D78" s="1">
        <v>16</v>
      </c>
      <c r="E78">
        <f t="shared" si="9"/>
        <v>12</v>
      </c>
    </row>
    <row r="79" spans="1:5">
      <c r="A79" s="2">
        <f t="shared" si="10"/>
        <v>42003</v>
      </c>
      <c r="B79" s="1">
        <v>174</v>
      </c>
      <c r="C79" s="1">
        <v>61</v>
      </c>
      <c r="D79" s="1">
        <v>46</v>
      </c>
      <c r="E79">
        <f t="shared" si="9"/>
        <v>12</v>
      </c>
    </row>
    <row r="80" spans="1:5">
      <c r="A80" s="2">
        <f t="shared" si="10"/>
        <v>42004</v>
      </c>
      <c r="B80" s="1">
        <v>45</v>
      </c>
      <c r="C80" s="1">
        <v>154</v>
      </c>
      <c r="D80" s="1">
        <v>0</v>
      </c>
      <c r="E80">
        <f t="shared" si="9"/>
        <v>12</v>
      </c>
    </row>
    <row r="81" spans="1:5">
      <c r="A81" s="2">
        <f t="shared" si="10"/>
        <v>42005</v>
      </c>
      <c r="B81" s="1">
        <v>94</v>
      </c>
      <c r="C81" s="1">
        <v>120</v>
      </c>
      <c r="D81" s="1">
        <v>95</v>
      </c>
      <c r="E81">
        <f t="shared" si="9"/>
        <v>1</v>
      </c>
    </row>
    <row r="82" spans="1:5">
      <c r="A82" s="2">
        <f t="shared" si="10"/>
        <v>42006</v>
      </c>
      <c r="B82" s="1">
        <v>12</v>
      </c>
      <c r="C82" s="1">
        <v>5</v>
      </c>
      <c r="D82" s="1">
        <v>42</v>
      </c>
      <c r="E82">
        <f t="shared" si="9"/>
        <v>1</v>
      </c>
    </row>
    <row r="83" spans="1:5">
      <c r="A83" s="2">
        <f t="shared" si="10"/>
        <v>42007</v>
      </c>
      <c r="B83" s="1">
        <v>80</v>
      </c>
      <c r="C83" s="1">
        <v>170</v>
      </c>
      <c r="D83" s="1">
        <v>96</v>
      </c>
      <c r="E83">
        <f t="shared" si="9"/>
        <v>1</v>
      </c>
    </row>
    <row r="84" spans="1:5">
      <c r="A84" s="2">
        <f t="shared" si="10"/>
        <v>42008</v>
      </c>
      <c r="B84" s="1">
        <v>80</v>
      </c>
      <c r="C84" s="1">
        <v>10</v>
      </c>
      <c r="D84" s="1">
        <v>30</v>
      </c>
      <c r="E84">
        <f t="shared" si="9"/>
        <v>1</v>
      </c>
    </row>
    <row r="85" spans="1:5">
      <c r="A85" s="2">
        <f t="shared" si="10"/>
        <v>42009</v>
      </c>
      <c r="B85" s="1">
        <v>90</v>
      </c>
      <c r="C85" s="1">
        <v>80</v>
      </c>
      <c r="D85" s="1">
        <v>31</v>
      </c>
      <c r="E85">
        <f t="shared" si="9"/>
        <v>1</v>
      </c>
    </row>
    <row r="86" spans="1:5">
      <c r="A86" s="2">
        <f t="shared" si="10"/>
        <v>42010</v>
      </c>
      <c r="B86" s="1">
        <v>130</v>
      </c>
      <c r="C86" s="1">
        <v>163</v>
      </c>
      <c r="D86" s="1">
        <v>92</v>
      </c>
      <c r="E86">
        <f t="shared" si="9"/>
        <v>1</v>
      </c>
    </row>
    <row r="87" spans="1:5">
      <c r="A87" s="2">
        <f t="shared" si="10"/>
        <v>42011</v>
      </c>
      <c r="B87" s="1">
        <v>54</v>
      </c>
      <c r="C87" s="1">
        <v>7</v>
      </c>
      <c r="D87" s="1">
        <v>79</v>
      </c>
      <c r="E87">
        <f t="shared" si="9"/>
        <v>1</v>
      </c>
    </row>
    <row r="88" spans="1:5">
      <c r="A88" s="2">
        <f t="shared" si="10"/>
        <v>42012</v>
      </c>
      <c r="B88" s="1">
        <v>88</v>
      </c>
      <c r="C88" s="1">
        <v>125</v>
      </c>
      <c r="D88" s="1">
        <v>97</v>
      </c>
      <c r="E88">
        <f t="shared" si="9"/>
        <v>1</v>
      </c>
    </row>
    <row r="89" spans="1:5">
      <c r="A89" s="2">
        <f t="shared" si="10"/>
        <v>42013</v>
      </c>
      <c r="B89" s="1">
        <v>83</v>
      </c>
      <c r="C89" s="1">
        <v>85</v>
      </c>
      <c r="D89" s="1">
        <v>99</v>
      </c>
      <c r="E89">
        <f t="shared" si="9"/>
        <v>1</v>
      </c>
    </row>
    <row r="90" spans="1:5">
      <c r="A90" s="2">
        <f t="shared" si="10"/>
        <v>42014</v>
      </c>
      <c r="B90" s="1">
        <v>139</v>
      </c>
      <c r="C90" s="1">
        <v>155</v>
      </c>
      <c r="D90" s="1">
        <v>11</v>
      </c>
      <c r="E90">
        <f t="shared" si="9"/>
        <v>1</v>
      </c>
    </row>
    <row r="91" spans="1:5">
      <c r="A91" s="2">
        <f t="shared" si="10"/>
        <v>42015</v>
      </c>
      <c r="B91" s="1">
        <v>82</v>
      </c>
      <c r="C91" s="1">
        <v>43</v>
      </c>
      <c r="D91" s="1">
        <v>93</v>
      </c>
      <c r="E91">
        <f t="shared" si="9"/>
        <v>1</v>
      </c>
    </row>
    <row r="92" spans="1:5">
      <c r="A92" s="2">
        <f t="shared" si="10"/>
        <v>42016</v>
      </c>
      <c r="B92" s="1">
        <v>23</v>
      </c>
      <c r="C92" s="1">
        <v>40</v>
      </c>
      <c r="D92" s="1">
        <v>83</v>
      </c>
      <c r="E92">
        <f t="shared" si="9"/>
        <v>1</v>
      </c>
    </row>
    <row r="93" spans="1:5">
      <c r="A93" s="2">
        <f t="shared" si="10"/>
        <v>42017</v>
      </c>
      <c r="B93" s="1">
        <v>118</v>
      </c>
      <c r="C93" s="1">
        <v>165</v>
      </c>
      <c r="D93" s="1">
        <v>56</v>
      </c>
      <c r="E93">
        <f t="shared" si="9"/>
        <v>1</v>
      </c>
    </row>
    <row r="94" spans="1:5">
      <c r="A94" s="2">
        <f t="shared" si="10"/>
        <v>42018</v>
      </c>
      <c r="B94" s="1">
        <v>59</v>
      </c>
      <c r="C94" s="1">
        <v>35</v>
      </c>
      <c r="D94" s="1">
        <v>17</v>
      </c>
      <c r="E94">
        <f t="shared" si="9"/>
        <v>1</v>
      </c>
    </row>
    <row r="95" spans="1:5">
      <c r="A95" s="2">
        <f t="shared" si="10"/>
        <v>42019</v>
      </c>
      <c r="B95" s="1">
        <v>127</v>
      </c>
      <c r="C95" s="1">
        <v>58</v>
      </c>
      <c r="D95" s="1">
        <v>39</v>
      </c>
      <c r="E95">
        <f t="shared" si="9"/>
        <v>1</v>
      </c>
    </row>
    <row r="96" spans="1:5">
      <c r="A96" s="2">
        <f t="shared" si="10"/>
        <v>42020</v>
      </c>
      <c r="B96" s="1">
        <v>121</v>
      </c>
      <c r="C96" s="1">
        <v>175</v>
      </c>
      <c r="D96" s="1">
        <v>77</v>
      </c>
      <c r="E96">
        <f t="shared" si="9"/>
        <v>1</v>
      </c>
    </row>
    <row r="97" spans="1:5">
      <c r="A97" s="2">
        <f t="shared" si="10"/>
        <v>42021</v>
      </c>
      <c r="B97" s="1">
        <v>80</v>
      </c>
      <c r="C97" s="1">
        <v>101</v>
      </c>
      <c r="D97" s="1">
        <v>3</v>
      </c>
      <c r="E97">
        <f t="shared" si="9"/>
        <v>1</v>
      </c>
    </row>
    <row r="98" spans="1:5">
      <c r="A98" s="2">
        <f t="shared" si="10"/>
        <v>42022</v>
      </c>
      <c r="B98" s="1">
        <v>189</v>
      </c>
      <c r="C98" s="1">
        <v>161</v>
      </c>
      <c r="D98" s="1">
        <v>53</v>
      </c>
      <c r="E98">
        <f t="shared" si="9"/>
        <v>1</v>
      </c>
    </row>
    <row r="99" spans="1:5">
      <c r="A99" s="2">
        <f t="shared" si="10"/>
        <v>42023</v>
      </c>
      <c r="B99" s="1">
        <v>18</v>
      </c>
      <c r="C99" s="1">
        <v>61</v>
      </c>
      <c r="D99" s="1">
        <v>19</v>
      </c>
      <c r="E99">
        <f t="shared" si="9"/>
        <v>1</v>
      </c>
    </row>
    <row r="100" spans="1:5">
      <c r="A100" s="2">
        <f t="shared" si="10"/>
        <v>42024</v>
      </c>
      <c r="B100" s="1">
        <v>68</v>
      </c>
      <c r="C100" s="1">
        <v>127</v>
      </c>
      <c r="D100" s="1">
        <v>3</v>
      </c>
      <c r="E100">
        <f t="shared" si="9"/>
        <v>1</v>
      </c>
    </row>
    <row r="101" spans="1:5">
      <c r="A101" s="2">
        <f t="shared" si="10"/>
        <v>42025</v>
      </c>
      <c r="B101" s="1">
        <v>37</v>
      </c>
      <c r="C101" s="1">
        <v>112</v>
      </c>
      <c r="D101" s="1">
        <v>68</v>
      </c>
      <c r="E101">
        <f t="shared" si="9"/>
        <v>1</v>
      </c>
    </row>
    <row r="102" spans="1:5">
      <c r="A102" s="2">
        <f t="shared" si="10"/>
        <v>42026</v>
      </c>
      <c r="B102" s="1">
        <v>40</v>
      </c>
      <c r="C102" s="1">
        <v>140</v>
      </c>
      <c r="D102" s="1">
        <v>15</v>
      </c>
      <c r="E102">
        <f t="shared" si="9"/>
        <v>1</v>
      </c>
    </row>
    <row r="103" spans="1:5">
      <c r="A103" s="2">
        <f t="shared" si="10"/>
        <v>42027</v>
      </c>
      <c r="B103" s="1">
        <v>189</v>
      </c>
      <c r="C103" s="1">
        <v>87</v>
      </c>
      <c r="D103" s="1">
        <v>64</v>
      </c>
      <c r="E103">
        <f t="shared" si="9"/>
        <v>1</v>
      </c>
    </row>
    <row r="104" spans="1:5">
      <c r="A104" s="2">
        <f t="shared" si="10"/>
        <v>42028</v>
      </c>
      <c r="B104" s="1">
        <v>145</v>
      </c>
      <c r="C104" s="1">
        <v>18</v>
      </c>
      <c r="D104" s="1">
        <v>1</v>
      </c>
      <c r="E104">
        <f t="shared" si="9"/>
        <v>1</v>
      </c>
    </row>
    <row r="105" spans="1:5">
      <c r="A105" s="2">
        <f t="shared" si="10"/>
        <v>42029</v>
      </c>
      <c r="B105" s="1">
        <v>148</v>
      </c>
      <c r="C105" s="1">
        <v>27</v>
      </c>
      <c r="D105" s="1">
        <v>13</v>
      </c>
      <c r="E105">
        <f t="shared" si="9"/>
        <v>1</v>
      </c>
    </row>
    <row r="106" spans="1:5">
      <c r="A106" s="2">
        <f t="shared" si="10"/>
        <v>42030</v>
      </c>
      <c r="B106" s="1">
        <v>127</v>
      </c>
      <c r="C106" s="1">
        <v>161</v>
      </c>
      <c r="D106" s="1">
        <v>31</v>
      </c>
      <c r="E106">
        <f t="shared" si="9"/>
        <v>1</v>
      </c>
    </row>
    <row r="107" spans="1:5">
      <c r="A107" s="2">
        <f t="shared" si="10"/>
        <v>42031</v>
      </c>
      <c r="B107" s="1">
        <v>131</v>
      </c>
      <c r="C107" s="1">
        <v>1</v>
      </c>
      <c r="D107" s="1">
        <v>98</v>
      </c>
      <c r="E107">
        <f t="shared" si="9"/>
        <v>1</v>
      </c>
    </row>
    <row r="108" spans="1:5">
      <c r="A108" s="2">
        <f t="shared" si="10"/>
        <v>42032</v>
      </c>
      <c r="B108" s="1">
        <v>142</v>
      </c>
      <c r="C108" s="1">
        <v>131</v>
      </c>
      <c r="D108" s="1">
        <v>62</v>
      </c>
      <c r="E108">
        <f t="shared" si="9"/>
        <v>1</v>
      </c>
    </row>
    <row r="109" spans="1:5">
      <c r="A109" s="2">
        <f t="shared" si="10"/>
        <v>42033</v>
      </c>
      <c r="B109" s="1">
        <v>121</v>
      </c>
      <c r="C109" s="1">
        <v>150</v>
      </c>
      <c r="D109" s="1">
        <v>25</v>
      </c>
      <c r="E109">
        <f t="shared" si="9"/>
        <v>1</v>
      </c>
    </row>
    <row r="110" spans="1:5">
      <c r="A110" s="2">
        <f t="shared" si="10"/>
        <v>42034</v>
      </c>
      <c r="B110" s="1">
        <v>33</v>
      </c>
      <c r="C110" s="1">
        <v>113</v>
      </c>
      <c r="D110" s="1">
        <v>62</v>
      </c>
      <c r="E110">
        <f t="shared" si="9"/>
        <v>1</v>
      </c>
    </row>
    <row r="111" spans="1:5">
      <c r="A111" s="2">
        <f t="shared" si="10"/>
        <v>42035</v>
      </c>
      <c r="B111" s="1">
        <v>142</v>
      </c>
      <c r="C111" s="1">
        <v>44</v>
      </c>
      <c r="D111" s="1">
        <v>92</v>
      </c>
      <c r="E111">
        <f t="shared" si="9"/>
        <v>1</v>
      </c>
    </row>
    <row r="112" spans="1:5">
      <c r="A112" s="2">
        <f t="shared" si="10"/>
        <v>42036</v>
      </c>
      <c r="B112" s="1">
        <v>119</v>
      </c>
      <c r="C112" s="1">
        <v>167</v>
      </c>
      <c r="D112" s="1">
        <v>64</v>
      </c>
      <c r="E112">
        <f t="shared" si="9"/>
        <v>2</v>
      </c>
    </row>
    <row r="113" spans="1:5">
      <c r="A113" s="2">
        <f t="shared" si="10"/>
        <v>42037</v>
      </c>
      <c r="B113" s="1">
        <v>54</v>
      </c>
      <c r="C113" s="1">
        <v>109</v>
      </c>
      <c r="D113" s="1">
        <v>65</v>
      </c>
      <c r="E113">
        <f t="shared" si="9"/>
        <v>2</v>
      </c>
    </row>
    <row r="114" spans="1:5">
      <c r="A114" s="2">
        <f t="shared" si="10"/>
        <v>42038</v>
      </c>
      <c r="B114" s="1">
        <v>53</v>
      </c>
      <c r="C114" s="1">
        <v>94</v>
      </c>
      <c r="D114" s="1">
        <v>43</v>
      </c>
      <c r="E114">
        <f t="shared" si="9"/>
        <v>2</v>
      </c>
    </row>
    <row r="115" spans="1:5">
      <c r="A115" s="2">
        <f t="shared" si="10"/>
        <v>42039</v>
      </c>
      <c r="B115" s="1">
        <v>165</v>
      </c>
      <c r="C115" s="1">
        <v>101</v>
      </c>
      <c r="D115" s="1">
        <v>8</v>
      </c>
      <c r="E115">
        <f t="shared" si="9"/>
        <v>2</v>
      </c>
    </row>
    <row r="116" spans="1:5">
      <c r="A116" s="2">
        <f t="shared" si="10"/>
        <v>42040</v>
      </c>
      <c r="B116" s="1">
        <v>159</v>
      </c>
      <c r="C116" s="1">
        <v>68</v>
      </c>
      <c r="D116" s="1">
        <v>96</v>
      </c>
      <c r="E116">
        <f t="shared" si="9"/>
        <v>2</v>
      </c>
    </row>
    <row r="117" spans="1:5">
      <c r="A117" s="2">
        <f t="shared" si="10"/>
        <v>42041</v>
      </c>
      <c r="B117" s="1">
        <v>79</v>
      </c>
      <c r="C117" s="1">
        <v>119</v>
      </c>
      <c r="D117" s="1">
        <v>35</v>
      </c>
      <c r="E117">
        <f t="shared" si="9"/>
        <v>2</v>
      </c>
    </row>
    <row r="118" spans="1:5">
      <c r="A118" s="2">
        <f t="shared" si="10"/>
        <v>42042</v>
      </c>
      <c r="B118" s="1">
        <v>128</v>
      </c>
      <c r="C118" s="1">
        <v>148</v>
      </c>
      <c r="D118" s="1">
        <v>77</v>
      </c>
      <c r="E118">
        <f t="shared" si="9"/>
        <v>2</v>
      </c>
    </row>
    <row r="119" spans="1:5">
      <c r="A119" s="2">
        <f t="shared" si="10"/>
        <v>42043</v>
      </c>
      <c r="B119" s="1">
        <v>195</v>
      </c>
      <c r="C119" s="1">
        <v>39</v>
      </c>
      <c r="D119" s="1">
        <v>77</v>
      </c>
      <c r="E119">
        <f t="shared" si="9"/>
        <v>2</v>
      </c>
    </row>
    <row r="120" spans="1:5">
      <c r="A120" s="2">
        <f t="shared" si="10"/>
        <v>42044</v>
      </c>
      <c r="B120" s="1">
        <v>87</v>
      </c>
      <c r="C120" s="1">
        <v>8</v>
      </c>
      <c r="D120" s="1">
        <v>17</v>
      </c>
      <c r="E120">
        <f t="shared" si="9"/>
        <v>2</v>
      </c>
    </row>
    <row r="121" spans="1:5">
      <c r="A121" s="2">
        <f t="shared" si="10"/>
        <v>42045</v>
      </c>
      <c r="B121" s="1">
        <v>114</v>
      </c>
      <c r="C121" s="1">
        <v>124</v>
      </c>
      <c r="D121" s="1">
        <v>94</v>
      </c>
      <c r="E121">
        <f t="shared" si="9"/>
        <v>2</v>
      </c>
    </row>
    <row r="122" spans="1:5">
      <c r="A122" s="2">
        <f t="shared" si="10"/>
        <v>42046</v>
      </c>
      <c r="B122" s="1">
        <v>126</v>
      </c>
      <c r="C122" s="1">
        <v>122</v>
      </c>
      <c r="D122" s="1">
        <v>39</v>
      </c>
      <c r="E122">
        <f t="shared" si="9"/>
        <v>2</v>
      </c>
    </row>
    <row r="123" spans="1:5">
      <c r="A123" s="2">
        <f t="shared" si="10"/>
        <v>42047</v>
      </c>
      <c r="B123" s="1">
        <v>96</v>
      </c>
      <c r="C123" s="1">
        <v>113</v>
      </c>
      <c r="D123" s="1">
        <v>28</v>
      </c>
      <c r="E123">
        <f t="shared" si="9"/>
        <v>2</v>
      </c>
    </row>
    <row r="124" spans="1:5">
      <c r="A124" s="2">
        <f t="shared" si="10"/>
        <v>42048</v>
      </c>
      <c r="B124" s="1">
        <v>165</v>
      </c>
      <c r="C124" s="1">
        <v>4</v>
      </c>
      <c r="D124" s="1">
        <v>83</v>
      </c>
      <c r="E124">
        <f t="shared" si="9"/>
        <v>2</v>
      </c>
    </row>
    <row r="125" spans="1:5">
      <c r="A125" s="2">
        <f t="shared" si="10"/>
        <v>42049</v>
      </c>
      <c r="B125" s="1">
        <v>1</v>
      </c>
      <c r="C125" s="1">
        <v>117</v>
      </c>
      <c r="D125" s="1">
        <v>76</v>
      </c>
      <c r="E125">
        <f t="shared" si="9"/>
        <v>2</v>
      </c>
    </row>
    <row r="126" spans="1:5">
      <c r="A126" s="2">
        <f t="shared" si="10"/>
        <v>42050</v>
      </c>
      <c r="B126" s="1">
        <v>107</v>
      </c>
      <c r="C126" s="1">
        <v>70</v>
      </c>
      <c r="D126" s="1">
        <v>28</v>
      </c>
      <c r="E126">
        <f t="shared" si="9"/>
        <v>2</v>
      </c>
    </row>
    <row r="127" spans="1:5">
      <c r="A127" s="2">
        <f t="shared" si="10"/>
        <v>42051</v>
      </c>
      <c r="B127" s="1">
        <v>83</v>
      </c>
      <c r="C127" s="1">
        <v>81</v>
      </c>
      <c r="D127" s="1">
        <v>1</v>
      </c>
      <c r="E127">
        <f t="shared" si="9"/>
        <v>2</v>
      </c>
    </row>
    <row r="128" spans="1:5">
      <c r="A128" s="2">
        <f t="shared" si="10"/>
        <v>42052</v>
      </c>
      <c r="B128" s="1">
        <v>43</v>
      </c>
      <c r="C128" s="1">
        <v>109</v>
      </c>
      <c r="D128" s="1">
        <v>50</v>
      </c>
      <c r="E128">
        <f t="shared" si="9"/>
        <v>2</v>
      </c>
    </row>
    <row r="129" spans="1:5">
      <c r="A129" s="2">
        <f t="shared" si="10"/>
        <v>42053</v>
      </c>
      <c r="B129" s="1">
        <v>52</v>
      </c>
      <c r="C129" s="1">
        <v>110</v>
      </c>
      <c r="D129" s="1">
        <v>19</v>
      </c>
      <c r="E129">
        <f t="shared" si="9"/>
        <v>2</v>
      </c>
    </row>
    <row r="130" spans="1:5">
      <c r="A130" s="2">
        <f t="shared" si="10"/>
        <v>42054</v>
      </c>
      <c r="B130" s="1">
        <v>104</v>
      </c>
      <c r="C130" s="1">
        <v>132</v>
      </c>
      <c r="D130" s="1">
        <v>57</v>
      </c>
      <c r="E130">
        <f t="shared" si="9"/>
        <v>2</v>
      </c>
    </row>
    <row r="131" spans="1:5">
      <c r="A131" s="2">
        <f t="shared" si="10"/>
        <v>42055</v>
      </c>
      <c r="B131" s="1">
        <v>57</v>
      </c>
      <c r="C131" s="1">
        <v>150</v>
      </c>
      <c r="D131" s="1">
        <v>36</v>
      </c>
      <c r="E131">
        <f t="shared" ref="E131:E185" si="11">MONTH(A131)</f>
        <v>2</v>
      </c>
    </row>
    <row r="132" spans="1:5">
      <c r="A132" s="2">
        <f t="shared" si="10"/>
        <v>42056</v>
      </c>
      <c r="B132" s="1">
        <v>86</v>
      </c>
      <c r="C132" s="1">
        <v>183</v>
      </c>
      <c r="D132" s="1">
        <v>0</v>
      </c>
      <c r="E132">
        <f t="shared" si="11"/>
        <v>2</v>
      </c>
    </row>
    <row r="133" spans="1:5">
      <c r="A133" s="2">
        <f t="shared" ref="A133:A185" si="12">A132+1</f>
        <v>42057</v>
      </c>
      <c r="B133" s="1">
        <v>108</v>
      </c>
      <c r="C133" s="1">
        <v>20</v>
      </c>
      <c r="D133" s="1">
        <v>87</v>
      </c>
      <c r="E133">
        <f t="shared" si="11"/>
        <v>2</v>
      </c>
    </row>
    <row r="134" spans="1:5">
      <c r="A134" s="2">
        <f t="shared" si="12"/>
        <v>42058</v>
      </c>
      <c r="B134" s="1">
        <v>102</v>
      </c>
      <c r="C134" s="1">
        <v>142</v>
      </c>
      <c r="D134" s="1">
        <v>20</v>
      </c>
      <c r="E134">
        <f t="shared" si="11"/>
        <v>2</v>
      </c>
    </row>
    <row r="135" spans="1:5">
      <c r="A135" s="2">
        <f t="shared" si="12"/>
        <v>42059</v>
      </c>
      <c r="B135" s="1">
        <v>81</v>
      </c>
      <c r="C135" s="1">
        <v>133</v>
      </c>
      <c r="D135" s="1">
        <v>25</v>
      </c>
      <c r="E135">
        <f t="shared" si="11"/>
        <v>2</v>
      </c>
    </row>
    <row r="136" spans="1:5">
      <c r="A136" s="2">
        <f t="shared" si="12"/>
        <v>42060</v>
      </c>
      <c r="B136" s="1">
        <v>59</v>
      </c>
      <c r="C136" s="1">
        <v>87</v>
      </c>
      <c r="D136" s="1">
        <v>10</v>
      </c>
      <c r="E136">
        <f t="shared" si="11"/>
        <v>2</v>
      </c>
    </row>
    <row r="137" spans="1:5">
      <c r="A137" s="2">
        <f t="shared" si="12"/>
        <v>42061</v>
      </c>
      <c r="B137" s="1">
        <v>21</v>
      </c>
      <c r="C137" s="1">
        <v>75</v>
      </c>
      <c r="D137" s="1">
        <v>65</v>
      </c>
      <c r="E137">
        <f t="shared" si="11"/>
        <v>2</v>
      </c>
    </row>
    <row r="138" spans="1:5">
      <c r="A138" s="2">
        <f t="shared" si="12"/>
        <v>42062</v>
      </c>
      <c r="B138" s="1">
        <v>79</v>
      </c>
      <c r="C138" s="1">
        <v>14</v>
      </c>
      <c r="D138" s="1">
        <v>27</v>
      </c>
      <c r="E138">
        <f t="shared" si="11"/>
        <v>2</v>
      </c>
    </row>
    <row r="139" spans="1:5">
      <c r="A139" s="2">
        <f t="shared" si="12"/>
        <v>42063</v>
      </c>
      <c r="B139" s="1">
        <v>56</v>
      </c>
      <c r="C139" s="1">
        <v>12</v>
      </c>
      <c r="D139" s="1">
        <v>25</v>
      </c>
      <c r="E139">
        <f t="shared" si="11"/>
        <v>2</v>
      </c>
    </row>
    <row r="140" spans="1:5">
      <c r="A140" s="2">
        <f t="shared" si="12"/>
        <v>42064</v>
      </c>
      <c r="B140" s="1">
        <v>195</v>
      </c>
      <c r="C140" s="1">
        <v>90</v>
      </c>
      <c r="D140" s="1">
        <v>56</v>
      </c>
      <c r="E140">
        <f t="shared" si="11"/>
        <v>3</v>
      </c>
    </row>
    <row r="141" spans="1:5">
      <c r="A141" s="2">
        <f t="shared" si="12"/>
        <v>42065</v>
      </c>
      <c r="B141" s="1">
        <v>113</v>
      </c>
      <c r="C141" s="1">
        <v>90</v>
      </c>
      <c r="D141" s="1">
        <v>24</v>
      </c>
      <c r="E141">
        <f t="shared" si="11"/>
        <v>3</v>
      </c>
    </row>
    <row r="142" spans="1:5">
      <c r="A142" s="2">
        <f t="shared" si="12"/>
        <v>42066</v>
      </c>
      <c r="B142" s="1">
        <v>93</v>
      </c>
      <c r="C142" s="1">
        <v>139</v>
      </c>
      <c r="D142" s="1">
        <v>47</v>
      </c>
      <c r="E142">
        <f t="shared" si="11"/>
        <v>3</v>
      </c>
    </row>
    <row r="143" spans="1:5">
      <c r="A143" s="2">
        <f t="shared" si="12"/>
        <v>42067</v>
      </c>
      <c r="B143" s="1">
        <v>93</v>
      </c>
      <c r="C143" s="1">
        <v>147</v>
      </c>
      <c r="D143" s="1">
        <v>26</v>
      </c>
      <c r="E143">
        <f t="shared" si="11"/>
        <v>3</v>
      </c>
    </row>
    <row r="144" spans="1:5">
      <c r="A144" s="2">
        <f t="shared" si="12"/>
        <v>42068</v>
      </c>
      <c r="B144" s="1">
        <v>79</v>
      </c>
      <c r="C144" s="1">
        <v>145</v>
      </c>
      <c r="D144" s="1">
        <v>36</v>
      </c>
      <c r="E144">
        <f t="shared" si="11"/>
        <v>3</v>
      </c>
    </row>
    <row r="145" spans="1:5">
      <c r="A145" s="2">
        <f t="shared" si="12"/>
        <v>42069</v>
      </c>
      <c r="B145" s="1">
        <v>148</v>
      </c>
      <c r="C145" s="1">
        <v>127</v>
      </c>
      <c r="D145" s="1">
        <v>27</v>
      </c>
      <c r="E145">
        <f t="shared" si="11"/>
        <v>3</v>
      </c>
    </row>
    <row r="146" spans="1:5">
      <c r="A146" s="2">
        <f t="shared" si="12"/>
        <v>42070</v>
      </c>
      <c r="B146" s="1">
        <v>132</v>
      </c>
      <c r="C146" s="1">
        <v>128</v>
      </c>
      <c r="D146" s="1">
        <v>37</v>
      </c>
      <c r="E146">
        <f t="shared" si="11"/>
        <v>3</v>
      </c>
    </row>
    <row r="147" spans="1:5">
      <c r="A147" s="2">
        <f t="shared" si="12"/>
        <v>42071</v>
      </c>
      <c r="B147" s="1">
        <v>22</v>
      </c>
      <c r="C147" s="1">
        <v>115</v>
      </c>
      <c r="D147" s="1">
        <v>28</v>
      </c>
      <c r="E147">
        <f t="shared" si="11"/>
        <v>3</v>
      </c>
    </row>
    <row r="148" spans="1:5">
      <c r="A148" s="2">
        <f t="shared" si="12"/>
        <v>42072</v>
      </c>
      <c r="B148" s="1">
        <v>50</v>
      </c>
      <c r="C148" s="1">
        <v>99</v>
      </c>
      <c r="D148" s="1">
        <v>78</v>
      </c>
      <c r="E148">
        <f t="shared" si="11"/>
        <v>3</v>
      </c>
    </row>
    <row r="149" spans="1:5">
      <c r="A149" s="2">
        <f t="shared" si="12"/>
        <v>42073</v>
      </c>
      <c r="B149" s="1">
        <v>178</v>
      </c>
      <c r="C149" s="1">
        <v>146</v>
      </c>
      <c r="D149" s="1">
        <v>75</v>
      </c>
      <c r="E149">
        <f t="shared" si="11"/>
        <v>3</v>
      </c>
    </row>
    <row r="150" spans="1:5">
      <c r="A150" s="2">
        <f t="shared" si="12"/>
        <v>42074</v>
      </c>
      <c r="B150" s="1">
        <v>97</v>
      </c>
      <c r="C150" s="1">
        <v>135</v>
      </c>
      <c r="D150" s="1">
        <v>66</v>
      </c>
      <c r="E150">
        <f t="shared" si="11"/>
        <v>3</v>
      </c>
    </row>
    <row r="151" spans="1:5">
      <c r="A151" s="2">
        <f t="shared" si="12"/>
        <v>42075</v>
      </c>
      <c r="B151" s="1">
        <v>138</v>
      </c>
      <c r="C151" s="1">
        <v>160</v>
      </c>
      <c r="D151" s="1">
        <v>6</v>
      </c>
      <c r="E151">
        <f t="shared" si="11"/>
        <v>3</v>
      </c>
    </row>
    <row r="152" spans="1:5">
      <c r="A152" s="2">
        <f t="shared" si="12"/>
        <v>42076</v>
      </c>
      <c r="B152" s="1">
        <v>194</v>
      </c>
      <c r="C152" s="1">
        <v>87</v>
      </c>
      <c r="D152" s="1">
        <v>60</v>
      </c>
      <c r="E152">
        <f t="shared" si="11"/>
        <v>3</v>
      </c>
    </row>
    <row r="153" spans="1:5">
      <c r="A153" s="2">
        <f t="shared" si="12"/>
        <v>42077</v>
      </c>
      <c r="B153" s="1">
        <v>86</v>
      </c>
      <c r="C153" s="1">
        <v>21</v>
      </c>
      <c r="D153" s="1">
        <v>45</v>
      </c>
      <c r="E153">
        <f t="shared" si="11"/>
        <v>3</v>
      </c>
    </row>
    <row r="154" spans="1:5">
      <c r="A154" s="2">
        <f t="shared" si="12"/>
        <v>42078</v>
      </c>
      <c r="B154" s="1">
        <v>26</v>
      </c>
      <c r="C154" s="1">
        <v>60</v>
      </c>
      <c r="D154" s="1">
        <v>44</v>
      </c>
      <c r="E154">
        <f t="shared" si="11"/>
        <v>3</v>
      </c>
    </row>
    <row r="155" spans="1:5">
      <c r="A155" s="2">
        <f t="shared" si="12"/>
        <v>42079</v>
      </c>
      <c r="B155" s="1">
        <v>28</v>
      </c>
      <c r="C155" s="1">
        <v>35</v>
      </c>
      <c r="D155" s="1">
        <v>96</v>
      </c>
      <c r="E155">
        <f t="shared" si="11"/>
        <v>3</v>
      </c>
    </row>
    <row r="156" spans="1:5">
      <c r="A156" s="2">
        <f t="shared" si="12"/>
        <v>42080</v>
      </c>
      <c r="B156" s="1">
        <v>53</v>
      </c>
      <c r="C156" s="1">
        <v>100</v>
      </c>
      <c r="D156" s="1">
        <v>64</v>
      </c>
      <c r="E156">
        <f t="shared" si="11"/>
        <v>3</v>
      </c>
    </row>
    <row r="157" spans="1:5">
      <c r="A157" s="2">
        <f t="shared" si="12"/>
        <v>42081</v>
      </c>
      <c r="B157" s="1">
        <v>168</v>
      </c>
      <c r="C157" s="1">
        <v>64</v>
      </c>
      <c r="D157" s="1">
        <v>46</v>
      </c>
      <c r="E157">
        <f t="shared" si="11"/>
        <v>3</v>
      </c>
    </row>
    <row r="158" spans="1:5">
      <c r="A158" s="2">
        <f t="shared" si="12"/>
        <v>42082</v>
      </c>
      <c r="B158" s="1">
        <v>77</v>
      </c>
      <c r="C158" s="1">
        <v>60</v>
      </c>
      <c r="D158" s="1">
        <v>35</v>
      </c>
      <c r="E158">
        <f t="shared" si="11"/>
        <v>3</v>
      </c>
    </row>
    <row r="159" spans="1:5">
      <c r="A159" s="2">
        <f t="shared" si="12"/>
        <v>42083</v>
      </c>
      <c r="B159" s="1">
        <v>17</v>
      </c>
      <c r="C159" s="1">
        <v>80</v>
      </c>
      <c r="D159" s="1">
        <v>30</v>
      </c>
      <c r="E159">
        <f t="shared" si="11"/>
        <v>3</v>
      </c>
    </row>
    <row r="160" spans="1:5">
      <c r="A160" s="2">
        <f t="shared" si="12"/>
        <v>42084</v>
      </c>
      <c r="B160" s="1">
        <v>175</v>
      </c>
      <c r="C160" s="1">
        <v>47</v>
      </c>
      <c r="D160" s="1">
        <v>25</v>
      </c>
      <c r="E160">
        <f t="shared" si="11"/>
        <v>3</v>
      </c>
    </row>
    <row r="161" spans="1:5">
      <c r="A161" s="2">
        <f t="shared" si="12"/>
        <v>42085</v>
      </c>
      <c r="B161" s="1">
        <v>164</v>
      </c>
      <c r="C161" s="1">
        <v>60</v>
      </c>
      <c r="D161" s="1">
        <v>22</v>
      </c>
      <c r="E161">
        <f t="shared" si="11"/>
        <v>3</v>
      </c>
    </row>
    <row r="162" spans="1:5">
      <c r="A162" s="2">
        <f t="shared" si="12"/>
        <v>42086</v>
      </c>
      <c r="B162" s="1">
        <v>199</v>
      </c>
      <c r="C162" s="1">
        <v>80</v>
      </c>
      <c r="D162" s="1">
        <v>45</v>
      </c>
      <c r="E162">
        <f t="shared" si="11"/>
        <v>3</v>
      </c>
    </row>
    <row r="163" spans="1:5">
      <c r="A163" s="2">
        <f t="shared" si="12"/>
        <v>42087</v>
      </c>
      <c r="B163" s="1">
        <v>111</v>
      </c>
      <c r="C163" s="1">
        <v>92</v>
      </c>
      <c r="D163" s="1">
        <v>45</v>
      </c>
      <c r="E163">
        <f t="shared" si="11"/>
        <v>3</v>
      </c>
    </row>
    <row r="164" spans="1:5">
      <c r="A164" s="2">
        <f t="shared" si="12"/>
        <v>42088</v>
      </c>
      <c r="B164" s="1">
        <v>58</v>
      </c>
      <c r="C164" s="1">
        <v>90</v>
      </c>
      <c r="D164" s="1">
        <v>40</v>
      </c>
      <c r="E164">
        <f t="shared" si="11"/>
        <v>3</v>
      </c>
    </row>
    <row r="165" spans="1:5">
      <c r="A165" s="2">
        <f t="shared" si="12"/>
        <v>42089</v>
      </c>
      <c r="B165" s="1">
        <v>59</v>
      </c>
      <c r="C165" s="1">
        <v>164</v>
      </c>
      <c r="D165" s="1">
        <v>47</v>
      </c>
      <c r="E165">
        <f t="shared" si="11"/>
        <v>3</v>
      </c>
    </row>
    <row r="166" spans="1:5">
      <c r="A166" s="2">
        <f t="shared" si="12"/>
        <v>42090</v>
      </c>
      <c r="B166" s="1">
        <v>158</v>
      </c>
      <c r="C166" s="1">
        <v>120</v>
      </c>
      <c r="D166" s="1">
        <v>30</v>
      </c>
      <c r="E166">
        <f t="shared" si="11"/>
        <v>3</v>
      </c>
    </row>
    <row r="167" spans="1:5">
      <c r="A167" s="2">
        <f t="shared" si="12"/>
        <v>42091</v>
      </c>
      <c r="B167" s="1">
        <v>84</v>
      </c>
      <c r="C167" s="1">
        <v>90</v>
      </c>
      <c r="D167" s="1">
        <v>30</v>
      </c>
      <c r="E167">
        <f t="shared" si="11"/>
        <v>3</v>
      </c>
    </row>
    <row r="168" spans="1:5">
      <c r="A168" s="2">
        <f t="shared" si="12"/>
        <v>42092</v>
      </c>
      <c r="B168" s="1">
        <v>64</v>
      </c>
      <c r="C168" s="1">
        <v>61</v>
      </c>
      <c r="D168" s="1">
        <v>60</v>
      </c>
      <c r="E168">
        <f t="shared" si="11"/>
        <v>3</v>
      </c>
    </row>
    <row r="169" spans="1:5">
      <c r="A169" s="2">
        <f t="shared" si="12"/>
        <v>42093</v>
      </c>
      <c r="B169" s="1">
        <v>125</v>
      </c>
      <c r="C169" s="1">
        <v>84</v>
      </c>
      <c r="D169" s="1">
        <v>40</v>
      </c>
      <c r="E169">
        <f t="shared" si="11"/>
        <v>3</v>
      </c>
    </row>
    <row r="170" spans="1:5">
      <c r="A170" s="2">
        <f t="shared" si="12"/>
        <v>42094</v>
      </c>
      <c r="B170" s="1">
        <v>148</v>
      </c>
      <c r="C170" s="1">
        <v>110</v>
      </c>
      <c r="D170" s="1">
        <v>50</v>
      </c>
      <c r="E170">
        <f t="shared" si="11"/>
        <v>3</v>
      </c>
    </row>
    <row r="171" spans="1:5">
      <c r="A171" s="2">
        <f t="shared" si="12"/>
        <v>42095</v>
      </c>
      <c r="B171" s="1">
        <v>172</v>
      </c>
      <c r="C171" s="1">
        <v>100</v>
      </c>
      <c r="D171" s="1">
        <v>30</v>
      </c>
      <c r="E171">
        <f t="shared" si="11"/>
        <v>4</v>
      </c>
    </row>
    <row r="172" spans="1:5">
      <c r="A172" s="2">
        <f t="shared" si="12"/>
        <v>42096</v>
      </c>
      <c r="B172" s="1">
        <v>103</v>
      </c>
      <c r="C172" s="1">
        <v>60</v>
      </c>
      <c r="D172" s="1">
        <v>40</v>
      </c>
      <c r="E172">
        <f t="shared" si="11"/>
        <v>4</v>
      </c>
    </row>
    <row r="173" spans="1:5">
      <c r="A173" s="2">
        <f t="shared" si="12"/>
        <v>42097</v>
      </c>
      <c r="B173" s="1">
        <v>191</v>
      </c>
      <c r="C173" s="1">
        <v>41</v>
      </c>
      <c r="D173" s="1">
        <v>52</v>
      </c>
      <c r="E173">
        <f t="shared" si="11"/>
        <v>4</v>
      </c>
    </row>
    <row r="174" spans="1:5">
      <c r="A174" s="2">
        <f t="shared" si="12"/>
        <v>42098</v>
      </c>
      <c r="B174" s="1">
        <v>128</v>
      </c>
      <c r="C174" s="1">
        <v>98</v>
      </c>
      <c r="D174" s="1">
        <v>40</v>
      </c>
      <c r="E174">
        <f t="shared" si="11"/>
        <v>4</v>
      </c>
    </row>
    <row r="175" spans="1:5">
      <c r="A175" s="2">
        <f t="shared" si="12"/>
        <v>42099</v>
      </c>
      <c r="B175" s="1">
        <v>75</v>
      </c>
      <c r="C175" s="1">
        <v>87</v>
      </c>
      <c r="D175" s="1">
        <v>47</v>
      </c>
      <c r="E175">
        <f t="shared" si="11"/>
        <v>4</v>
      </c>
    </row>
    <row r="176" spans="1:5">
      <c r="A176" s="2">
        <f t="shared" si="12"/>
        <v>42100</v>
      </c>
      <c r="B176" s="1">
        <v>38</v>
      </c>
      <c r="C176" s="1">
        <v>100</v>
      </c>
      <c r="D176" s="1">
        <v>50</v>
      </c>
      <c r="E176">
        <f t="shared" si="11"/>
        <v>4</v>
      </c>
    </row>
    <row r="177" spans="1:5">
      <c r="A177" s="2">
        <f t="shared" si="12"/>
        <v>42101</v>
      </c>
      <c r="B177" s="1">
        <v>80</v>
      </c>
      <c r="C177" s="1">
        <v>40</v>
      </c>
      <c r="D177" s="1">
        <v>30</v>
      </c>
      <c r="E177">
        <f t="shared" si="11"/>
        <v>4</v>
      </c>
    </row>
    <row r="178" spans="1:5">
      <c r="A178" s="2">
        <f t="shared" si="12"/>
        <v>42102</v>
      </c>
      <c r="B178" s="1">
        <v>55</v>
      </c>
      <c r="C178" s="1">
        <v>60</v>
      </c>
      <c r="D178" s="1">
        <v>50</v>
      </c>
      <c r="E178">
        <f t="shared" si="11"/>
        <v>4</v>
      </c>
    </row>
    <row r="179" spans="1:5">
      <c r="A179" s="2">
        <f t="shared" si="12"/>
        <v>42103</v>
      </c>
      <c r="B179" s="1">
        <v>10</v>
      </c>
      <c r="C179" s="1">
        <v>80</v>
      </c>
      <c r="D179" s="1">
        <v>48</v>
      </c>
      <c r="E179">
        <f t="shared" si="11"/>
        <v>4</v>
      </c>
    </row>
    <row r="180" spans="1:5">
      <c r="A180" s="2">
        <f t="shared" si="12"/>
        <v>42104</v>
      </c>
      <c r="B180" s="1">
        <v>95</v>
      </c>
      <c r="C180" s="1">
        <v>60</v>
      </c>
      <c r="D180" s="1">
        <v>51</v>
      </c>
      <c r="E180">
        <f t="shared" si="11"/>
        <v>4</v>
      </c>
    </row>
    <row r="181" spans="1:5">
      <c r="A181" s="2">
        <f t="shared" si="12"/>
        <v>42105</v>
      </c>
      <c r="B181" s="1">
        <v>90</v>
      </c>
      <c r="C181" s="1">
        <v>100</v>
      </c>
      <c r="D181" s="1">
        <v>50</v>
      </c>
      <c r="E181">
        <f t="shared" si="11"/>
        <v>4</v>
      </c>
    </row>
    <row r="182" spans="1:5">
      <c r="A182" s="2">
        <f t="shared" si="12"/>
        <v>42106</v>
      </c>
      <c r="B182" s="1">
        <v>186</v>
      </c>
      <c r="C182" s="1">
        <v>60</v>
      </c>
      <c r="D182" s="1">
        <v>92</v>
      </c>
      <c r="E182">
        <f t="shared" si="11"/>
        <v>4</v>
      </c>
    </row>
    <row r="183" spans="1:5">
      <c r="A183" s="2">
        <f t="shared" si="12"/>
        <v>42107</v>
      </c>
      <c r="B183" s="1">
        <v>2</v>
      </c>
      <c r="C183" s="1">
        <v>40</v>
      </c>
      <c r="D183" s="1">
        <v>50</v>
      </c>
      <c r="E183">
        <f t="shared" si="11"/>
        <v>4</v>
      </c>
    </row>
    <row r="184" spans="1:5">
      <c r="A184" s="2">
        <f t="shared" si="12"/>
        <v>42108</v>
      </c>
      <c r="B184" s="1">
        <v>136</v>
      </c>
      <c r="C184" s="1">
        <v>20</v>
      </c>
      <c r="D184" s="1">
        <v>66</v>
      </c>
      <c r="E184">
        <f t="shared" si="11"/>
        <v>4</v>
      </c>
    </row>
    <row r="185" spans="1:5">
      <c r="A185" s="2">
        <f t="shared" si="12"/>
        <v>42109</v>
      </c>
      <c r="B185" s="1">
        <v>4</v>
      </c>
      <c r="C185" s="1">
        <v>20</v>
      </c>
      <c r="D185" s="1">
        <v>10</v>
      </c>
      <c r="E185">
        <f t="shared" si="11"/>
        <v>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5"/>
  <sheetViews>
    <sheetView topLeftCell="A13" zoomScale="70" zoomScaleNormal="70" workbookViewId="0">
      <selection activeCell="H13" sqref="H13"/>
    </sheetView>
  </sheetViews>
  <sheetFormatPr defaultRowHeight="14.25"/>
  <cols>
    <col min="1" max="1" width="12" customWidth="1"/>
    <col min="2" max="4" width="7" style="1" customWidth="1"/>
    <col min="6" max="6" width="11.875" bestFit="1" customWidth="1"/>
    <col min="7" max="7" width="12.125" customWidth="1"/>
    <col min="12" max="12" width="15.5" bestFit="1" customWidth="1"/>
  </cols>
  <sheetData>
    <row r="1" spans="1:13">
      <c r="A1" t="s">
        <v>3</v>
      </c>
      <c r="B1" s="1" t="s">
        <v>0</v>
      </c>
      <c r="C1" s="1" t="s">
        <v>1</v>
      </c>
      <c r="D1" s="1" t="s">
        <v>2</v>
      </c>
      <c r="E1" s="1" t="s">
        <v>4</v>
      </c>
    </row>
    <row r="2" spans="1:13" ht="15" thickBot="1">
      <c r="B2" s="1">
        <v>80</v>
      </c>
      <c r="C2" s="1">
        <v>80</v>
      </c>
      <c r="D2" s="1">
        <v>80</v>
      </c>
      <c r="G2" t="s">
        <v>13</v>
      </c>
    </row>
    <row r="3" spans="1:13" ht="15" thickBot="1">
      <c r="A3" s="2">
        <v>41927</v>
      </c>
      <c r="B3" s="1">
        <v>200</v>
      </c>
      <c r="C3" s="1">
        <v>120</v>
      </c>
      <c r="D3" s="1">
        <v>81</v>
      </c>
      <c r="E3">
        <f t="shared" ref="E3:E66" si="0">MONTH(A3)</f>
        <v>10</v>
      </c>
      <c r="F3" t="str">
        <f>IF(SUM(B$2:B3)&gt;=200,$B$1,IF(SUM(C$2:C3)&gt;=260,$C$1,IF(SUM(C$2:C3)&gt;=320,$C$1,"podtrzymanie")))</f>
        <v>kostka</v>
      </c>
      <c r="G3" s="2" t="str">
        <f>IF(F3="miał",A3,"")</f>
        <v/>
      </c>
      <c r="H3" s="10" t="s">
        <v>14</v>
      </c>
      <c r="I3" s="11"/>
      <c r="J3" s="12"/>
      <c r="L3" s="20" t="s">
        <v>14</v>
      </c>
      <c r="M3" s="21"/>
    </row>
    <row r="4" spans="1:13" ht="15" thickBot="1">
      <c r="A4" s="2">
        <f>A3+1</f>
        <v>41928</v>
      </c>
      <c r="B4" s="1">
        <v>100</v>
      </c>
      <c r="C4" s="1">
        <v>135</v>
      </c>
      <c r="D4" s="1">
        <v>33</v>
      </c>
      <c r="E4">
        <f t="shared" si="0"/>
        <v>10</v>
      </c>
      <c r="F4" t="str">
        <f>IF(SUM(B$2:B4)-COUNTIF($F$3:F3,$B$1)*200&gt;=200,$B$1,IF(SUM(C$2:C4)-COUNTIF($F$3:F3,$C$1)*260&gt;=260,$C$1,IF(SUM(D$2:D4)-COUNTIF($F$3:F3,$D$1)*320&gt;=320,$D$1,"podtrzymanie")))</f>
        <v>orzech</v>
      </c>
      <c r="G4" s="2" t="str">
        <f t="shared" ref="G4:G67" si="1">IF(F4="miał",A4,"")</f>
        <v/>
      </c>
      <c r="H4" s="13" t="s">
        <v>0</v>
      </c>
      <c r="I4" s="7">
        <v>200</v>
      </c>
      <c r="J4" s="14">
        <f>COUNTIF($F$3:$F$185,H$4)</f>
        <v>87</v>
      </c>
      <c r="L4" s="22">
        <f>MIN(G3:G185)</f>
        <v>41930</v>
      </c>
    </row>
    <row r="5" spans="1:13">
      <c r="A5" s="2">
        <f t="shared" ref="A5:A68" si="2">A4+1</f>
        <v>41929</v>
      </c>
      <c r="B5" s="1">
        <v>50</v>
      </c>
      <c r="C5" s="1">
        <v>29</v>
      </c>
      <c r="D5" s="1">
        <v>85</v>
      </c>
      <c r="E5">
        <f t="shared" si="0"/>
        <v>10</v>
      </c>
      <c r="F5" t="str">
        <f>IF(SUM(B$2:B5)-COUNTIF($F$3:F4,$B$1)*200&gt;=200,$B$1,IF(SUM(C$2:C5)-COUNTIF($F$3:F4,$C$1)*260&gt;=260,$C$1,IF(SUM(D$2:D5)-COUNTIF($F$3:F4,$D$1)*320&gt;=320,$D$1,"podtrzymanie")))</f>
        <v>kostka</v>
      </c>
      <c r="G5" s="2" t="str">
        <f t="shared" si="1"/>
        <v/>
      </c>
      <c r="H5" s="15" t="s">
        <v>1</v>
      </c>
      <c r="I5" s="7">
        <f>I4*1.3</f>
        <v>260</v>
      </c>
      <c r="J5" s="14">
        <f>COUNTIF($F$3:$F$185,H$5)</f>
        <v>64</v>
      </c>
    </row>
    <row r="6" spans="1:13" ht="15" thickBot="1">
      <c r="A6" s="2">
        <f t="shared" si="2"/>
        <v>41930</v>
      </c>
      <c r="B6" s="1">
        <v>68</v>
      </c>
      <c r="C6" s="1">
        <v>107</v>
      </c>
      <c r="D6" s="1">
        <v>84</v>
      </c>
      <c r="E6">
        <f t="shared" si="0"/>
        <v>10</v>
      </c>
      <c r="F6" t="str">
        <f>IF(SUM(B$2:B6)-COUNTIF($F$3:F5,$B$1)*200&gt;=200,$B$1,IF(SUM(C$2:C6)-COUNTIF($F$3:F5,$C$1)*260&gt;=260,$C$1,IF(SUM(D$2:D6)-COUNTIF($F$3:F5,$D$1)*320&gt;=320,$D$1,"podtrzymanie")))</f>
        <v>miał</v>
      </c>
      <c r="G6" s="2">
        <f t="shared" si="1"/>
        <v>41930</v>
      </c>
      <c r="H6" s="15" t="s">
        <v>2</v>
      </c>
      <c r="I6" s="7">
        <f>I4*1.6</f>
        <v>320</v>
      </c>
      <c r="J6" s="14">
        <f>COUNTIF($F$3:$F$185,H$6)</f>
        <v>29</v>
      </c>
    </row>
    <row r="7" spans="1:13" ht="15" thickBot="1">
      <c r="A7" s="2">
        <f t="shared" si="2"/>
        <v>41931</v>
      </c>
      <c r="B7" s="1">
        <v>75</v>
      </c>
      <c r="C7" s="1">
        <v>49</v>
      </c>
      <c r="D7" s="1">
        <v>23</v>
      </c>
      <c r="E7">
        <f t="shared" si="0"/>
        <v>10</v>
      </c>
      <c r="F7" t="str">
        <f>IF(SUM(B$2:B7)-COUNTIF($F$3:F6,$B$1)*200&gt;=200,$B$1,IF(SUM(C$2:C7)-COUNTIF($F$3:F6,$C$1)*260&gt;=260,$C$1,IF(SUM(D$2:D7)-COUNTIF($F$3:F6,$D$1)*320&gt;=320,$D$1,"podtrzymanie")))</f>
        <v>orzech</v>
      </c>
      <c r="G7" s="2" t="str">
        <f t="shared" si="1"/>
        <v/>
      </c>
      <c r="H7" s="15" t="s">
        <v>11</v>
      </c>
      <c r="I7" s="16"/>
      <c r="J7" s="14">
        <f>COUNTIF($F$3:$F$185,H$7)</f>
        <v>3</v>
      </c>
      <c r="L7" s="20" t="s">
        <v>15</v>
      </c>
      <c r="M7" s="21"/>
    </row>
    <row r="8" spans="1:13" ht="15" thickBot="1">
      <c r="A8" s="2">
        <f t="shared" si="2"/>
        <v>41932</v>
      </c>
      <c r="B8" s="1">
        <v>109</v>
      </c>
      <c r="C8" s="1">
        <v>90</v>
      </c>
      <c r="D8" s="1">
        <v>48</v>
      </c>
      <c r="E8">
        <f t="shared" si="0"/>
        <v>10</v>
      </c>
      <c r="F8" t="str">
        <f>IF(SUM(B$2:B8)-COUNTIF($F$3:F7,$B$1)*200&gt;=200,$B$1,IF(SUM(C$2:C8)-COUNTIF($F$3:F7,$C$1)*260&gt;=260,$C$1,IF(SUM(D$2:D8)-COUNTIF($F$3:F7,$D$1)*320&gt;=320,$D$1,"podtrzymanie")))</f>
        <v>kostka</v>
      </c>
      <c r="G8" s="2" t="str">
        <f t="shared" si="1"/>
        <v/>
      </c>
      <c r="H8" s="15" t="s">
        <v>12</v>
      </c>
      <c r="I8" s="16"/>
      <c r="J8" s="14">
        <f>SUM(J4:J7)</f>
        <v>183</v>
      </c>
      <c r="L8" s="23">
        <f>J7</f>
        <v>3</v>
      </c>
    </row>
    <row r="9" spans="1:13" ht="15" thickBot="1">
      <c r="A9" s="2">
        <f t="shared" si="2"/>
        <v>41933</v>
      </c>
      <c r="B9" s="1">
        <v>161</v>
      </c>
      <c r="C9" s="1">
        <v>2</v>
      </c>
      <c r="D9" s="1">
        <v>16</v>
      </c>
      <c r="E9">
        <f t="shared" si="0"/>
        <v>10</v>
      </c>
      <c r="F9" t="str">
        <f>IF(SUM(B$2:B9)-COUNTIF($F$3:F8,$B$1)*200&gt;=200,$B$1,IF(SUM(C$2:C9)-COUNTIF($F$3:F8,$C$1)*260&gt;=260,$C$1,IF(SUM(D$2:D9)-COUNTIF($F$3:F8,$D$1)*320&gt;=320,$D$1,"podtrzymanie")))</f>
        <v>kostka</v>
      </c>
      <c r="G9" s="2" t="str">
        <f t="shared" si="1"/>
        <v/>
      </c>
      <c r="H9" s="17"/>
      <c r="I9" s="18"/>
      <c r="J9" s="19"/>
    </row>
    <row r="10" spans="1:13">
      <c r="A10" s="2">
        <f t="shared" si="2"/>
        <v>41934</v>
      </c>
      <c r="B10" s="1">
        <v>97</v>
      </c>
      <c r="C10" s="1">
        <v>129</v>
      </c>
      <c r="D10" s="1">
        <v>43</v>
      </c>
      <c r="E10">
        <f t="shared" si="0"/>
        <v>10</v>
      </c>
      <c r="F10" s="24" t="str">
        <f>IF(SUM(B$2:B10)-COUNTIF($F$3:F9,$B$1)*200&gt;=200,$B$1,IF(SUM(C$2:C10)-COUNTIF($F$3:F9,$C$1)*260&gt;=260,$C$1,IF(SUM(D$2:D10)-COUNTIF($F$3:F9,$D$1)*320&gt;=320,$D$1,"podtrzymanie")))</f>
        <v>podtrzymanie</v>
      </c>
      <c r="G10" s="2" t="str">
        <f t="shared" si="1"/>
        <v/>
      </c>
    </row>
    <row r="11" spans="1:13">
      <c r="A11" s="2">
        <f t="shared" si="2"/>
        <v>41935</v>
      </c>
      <c r="B11" s="1">
        <v>25</v>
      </c>
      <c r="C11" s="1">
        <v>186</v>
      </c>
      <c r="D11" s="1">
        <v>4</v>
      </c>
      <c r="E11">
        <f t="shared" si="0"/>
        <v>10</v>
      </c>
      <c r="F11" t="str">
        <f>IF(SUM(B$2:B11)-COUNTIF($F$3:F10,$B$1)*200&gt;=200,$B$1,IF(SUM(C$2:C11)-COUNTIF($F$3:F10,$C$1)*260&gt;=260,$C$1,IF(SUM(D$2:D11)-COUNTIF($F$3:F10,$D$1)*320&gt;=320,$D$1,"podtrzymanie")))</f>
        <v>orzech</v>
      </c>
      <c r="G11" s="2" t="str">
        <f t="shared" si="1"/>
        <v/>
      </c>
    </row>
    <row r="12" spans="1:13">
      <c r="A12" s="2">
        <f t="shared" si="2"/>
        <v>41936</v>
      </c>
      <c r="B12" s="1">
        <v>113</v>
      </c>
      <c r="C12" s="1">
        <v>97</v>
      </c>
      <c r="D12" s="1">
        <v>97</v>
      </c>
      <c r="E12">
        <f t="shared" si="0"/>
        <v>10</v>
      </c>
      <c r="F12" t="str">
        <f>IF(SUM(B$2:B12)-COUNTIF($F$3:F11,$B$1)*200&gt;=200,$B$1,IF(SUM(C$2:C12)-COUNTIF($F$3:F11,$C$1)*260&gt;=260,$C$1,IF(SUM(D$2:D12)-COUNTIF($F$3:F11,$D$1)*320&gt;=320,$D$1,"podtrzymanie")))</f>
        <v>kostka</v>
      </c>
      <c r="G12" s="2" t="str">
        <f t="shared" si="1"/>
        <v/>
      </c>
    </row>
    <row r="13" spans="1:13">
      <c r="A13" s="2">
        <f t="shared" si="2"/>
        <v>41937</v>
      </c>
      <c r="B13" s="1">
        <v>70</v>
      </c>
      <c r="C13" s="1">
        <v>12</v>
      </c>
      <c r="D13" s="1">
        <v>53</v>
      </c>
      <c r="E13">
        <f t="shared" si="0"/>
        <v>10</v>
      </c>
      <c r="F13" t="str">
        <f>IF(SUM(B$2:B13)-COUNTIF($F$3:F12,$B$1)*200&gt;=200,$B$1,IF(SUM(C$2:C13)-COUNTIF($F$3:F12,$C$1)*260&gt;=260,$C$1,IF(SUM(D$2:D13)-COUNTIF($F$3:F12,$D$1)*320&gt;=320,$D$1,"podtrzymanie")))</f>
        <v>miał</v>
      </c>
      <c r="G13" s="2">
        <f t="shared" si="1"/>
        <v>41937</v>
      </c>
    </row>
    <row r="14" spans="1:13">
      <c r="A14" s="2">
        <f t="shared" si="2"/>
        <v>41938</v>
      </c>
      <c r="B14" s="1">
        <v>117</v>
      </c>
      <c r="C14" s="1">
        <v>142</v>
      </c>
      <c r="D14" s="1">
        <v>90</v>
      </c>
      <c r="E14">
        <f t="shared" si="0"/>
        <v>10</v>
      </c>
      <c r="F14" t="str">
        <f>IF(SUM(B$2:B14)-COUNTIF($F$3:F13,$B$1)*200&gt;=200,$B$1,IF(SUM(C$2:C14)-COUNTIF($F$3:F13,$C$1)*260&gt;=260,$C$1,IF(SUM(D$2:D14)-COUNTIF($F$3:F13,$D$1)*320&gt;=320,$D$1,"podtrzymanie")))</f>
        <v>kostka</v>
      </c>
      <c r="G14" s="2" t="str">
        <f t="shared" si="1"/>
        <v/>
      </c>
    </row>
    <row r="15" spans="1:13">
      <c r="A15" s="2">
        <f t="shared" si="2"/>
        <v>41939</v>
      </c>
      <c r="B15" s="1">
        <v>189</v>
      </c>
      <c r="C15" s="1">
        <v>28</v>
      </c>
      <c r="D15" s="1">
        <v>43</v>
      </c>
      <c r="E15">
        <f t="shared" si="0"/>
        <v>10</v>
      </c>
      <c r="F15" t="str">
        <f>IF(SUM(B$2:B15)-COUNTIF($F$3:F14,$B$1)*200&gt;=200,$B$1,IF(SUM(C$2:C15)-COUNTIF($F$3:F14,$C$1)*260&gt;=260,$C$1,IF(SUM(D$2:D15)-COUNTIF($F$3:F14,$D$1)*320&gt;=320,$D$1,"podtrzymanie")))</f>
        <v>kostka</v>
      </c>
      <c r="G15" s="2" t="str">
        <f t="shared" si="1"/>
        <v/>
      </c>
    </row>
    <row r="16" spans="1:13">
      <c r="A16" s="2">
        <f t="shared" si="2"/>
        <v>41940</v>
      </c>
      <c r="B16" s="1">
        <v>140</v>
      </c>
      <c r="C16" s="1">
        <v>191</v>
      </c>
      <c r="D16" s="1">
        <v>40</v>
      </c>
      <c r="E16">
        <f t="shared" si="0"/>
        <v>10</v>
      </c>
      <c r="F16" t="str">
        <f>IF(SUM(B$2:B16)-COUNTIF($F$3:F15,$B$1)*200&gt;=200,$B$1,IF(SUM(C$2:C16)-COUNTIF($F$3:F15,$C$1)*260&gt;=260,$C$1,IF(SUM(D$2:D16)-COUNTIF($F$3:F15,$D$1)*320&gt;=320,$D$1,"podtrzymanie")))</f>
        <v>orzech</v>
      </c>
      <c r="G16" s="2" t="str">
        <f t="shared" si="1"/>
        <v/>
      </c>
    </row>
    <row r="17" spans="1:7">
      <c r="A17" s="2">
        <f t="shared" si="2"/>
        <v>41941</v>
      </c>
      <c r="B17" s="1">
        <v>167</v>
      </c>
      <c r="C17" s="1">
        <v>48</v>
      </c>
      <c r="D17" s="1">
        <v>30</v>
      </c>
      <c r="E17">
        <f t="shared" si="0"/>
        <v>10</v>
      </c>
      <c r="F17" t="str">
        <f>IF(SUM(B$2:B17)-COUNTIF($F$3:F16,$B$1)*200&gt;=200,$B$1,IF(SUM(C$2:C17)-COUNTIF($F$3:F16,$C$1)*260&gt;=260,$C$1,IF(SUM(D$2:D17)-COUNTIF($F$3:F16,$D$1)*320&gt;=320,$D$1,"podtrzymanie")))</f>
        <v>kostka</v>
      </c>
      <c r="G17" s="2" t="str">
        <f t="shared" si="1"/>
        <v/>
      </c>
    </row>
    <row r="18" spans="1:7">
      <c r="A18" s="2">
        <f t="shared" si="2"/>
        <v>41942</v>
      </c>
      <c r="B18" s="1">
        <v>0</v>
      </c>
      <c r="C18" s="1">
        <v>154</v>
      </c>
      <c r="D18" s="1">
        <v>68</v>
      </c>
      <c r="E18">
        <f t="shared" si="0"/>
        <v>10</v>
      </c>
      <c r="F18" t="str">
        <f>IF(SUM(B$2:B18)-COUNTIF($F$3:F17,$B$1)*200&gt;=200,$B$1,IF(SUM(C$2:C18)-COUNTIF($F$3:F17,$C$1)*260&gt;=260,$C$1,IF(SUM(D$2:D18)-COUNTIF($F$3:F17,$D$1)*320&gt;=320,$D$1,"podtrzymanie")))</f>
        <v>orzech</v>
      </c>
      <c r="G18" s="2" t="str">
        <f t="shared" si="1"/>
        <v/>
      </c>
    </row>
    <row r="19" spans="1:7">
      <c r="A19" s="2">
        <f t="shared" si="2"/>
        <v>41943</v>
      </c>
      <c r="B19" s="1">
        <v>61</v>
      </c>
      <c r="C19" s="1">
        <v>139</v>
      </c>
      <c r="D19" s="1">
        <v>77</v>
      </c>
      <c r="E19">
        <f t="shared" si="0"/>
        <v>10</v>
      </c>
      <c r="F19" t="str">
        <f>IF(SUM(B$2:B19)-COUNTIF($F$3:F18,$B$1)*200&gt;=200,$B$1,IF(SUM(C$2:C19)-COUNTIF($F$3:F18,$C$1)*260&gt;=260,$C$1,IF(SUM(D$2:D19)-COUNTIF($F$3:F18,$D$1)*320&gt;=320,$D$1,"podtrzymanie")))</f>
        <v>kostka</v>
      </c>
      <c r="G19" s="2" t="str">
        <f t="shared" si="1"/>
        <v/>
      </c>
    </row>
    <row r="20" spans="1:7">
      <c r="A20" s="2">
        <f t="shared" si="2"/>
        <v>41944</v>
      </c>
      <c r="B20" s="1">
        <v>18</v>
      </c>
      <c r="C20" s="1">
        <v>163</v>
      </c>
      <c r="D20" s="1">
        <v>75</v>
      </c>
      <c r="E20">
        <f t="shared" si="0"/>
        <v>11</v>
      </c>
      <c r="F20" t="str">
        <f>IF(SUM(B$2:B20)-COUNTIF($F$3:F19,$B$1)*200&gt;=200,$B$1,IF(SUM(C$2:C20)-COUNTIF($F$3:F19,$C$1)*260&gt;=260,$C$1,IF(SUM(D$2:D20)-COUNTIF($F$3:F19,$D$1)*320&gt;=320,$D$1,"podtrzymanie")))</f>
        <v>orzech</v>
      </c>
      <c r="G20" s="2" t="str">
        <f t="shared" si="1"/>
        <v/>
      </c>
    </row>
    <row r="21" spans="1:7">
      <c r="A21" s="2">
        <f t="shared" si="2"/>
        <v>41945</v>
      </c>
      <c r="B21" s="1">
        <v>43</v>
      </c>
      <c r="C21" s="1">
        <v>169</v>
      </c>
      <c r="D21" s="1">
        <v>0</v>
      </c>
      <c r="E21">
        <f t="shared" si="0"/>
        <v>11</v>
      </c>
      <c r="F21" t="str">
        <f>IF(SUM(B$2:B21)-COUNTIF($F$3:F20,$B$1)*200&gt;=200,$B$1,IF(SUM(C$2:C21)-COUNTIF($F$3:F20,$C$1)*260&gt;=260,$C$1,IF(SUM(D$2:D21)-COUNTIF($F$3:F20,$D$1)*320&gt;=320,$D$1,"podtrzymanie")))</f>
        <v>orzech</v>
      </c>
      <c r="G21" s="2" t="str">
        <f t="shared" si="1"/>
        <v/>
      </c>
    </row>
    <row r="22" spans="1:7">
      <c r="A22" s="2">
        <f t="shared" si="2"/>
        <v>41946</v>
      </c>
      <c r="B22" s="1">
        <v>160</v>
      </c>
      <c r="C22" s="1">
        <v>135</v>
      </c>
      <c r="D22" s="1">
        <v>34</v>
      </c>
      <c r="E22">
        <f t="shared" si="0"/>
        <v>11</v>
      </c>
      <c r="F22" t="str">
        <f>IF(SUM(B$2:B22)-COUNTIF($F$3:F21,$B$1)*200&gt;=200,$B$1,IF(SUM(C$2:C22)-COUNTIF($F$3:F21,$C$1)*260&gt;=260,$C$1,IF(SUM(D$2:D22)-COUNTIF($F$3:F21,$D$1)*320&gt;=320,$D$1,"podtrzymanie")))</f>
        <v>kostka</v>
      </c>
      <c r="G22" s="2" t="str">
        <f t="shared" si="1"/>
        <v/>
      </c>
    </row>
    <row r="23" spans="1:7">
      <c r="A23" s="2">
        <f t="shared" si="2"/>
        <v>41947</v>
      </c>
      <c r="B23" s="1">
        <v>150</v>
      </c>
      <c r="C23" s="1">
        <v>89</v>
      </c>
      <c r="D23" s="1">
        <v>17</v>
      </c>
      <c r="E23">
        <f t="shared" si="0"/>
        <v>11</v>
      </c>
      <c r="F23" t="str">
        <f>IF(SUM(B$2:B23)-COUNTIF($F$3:F22,$B$1)*200&gt;=200,$B$1,IF(SUM(C$2:C23)-COUNTIF($F$3:F22,$C$1)*260&gt;=260,$C$1,IF(SUM(D$2:D23)-COUNTIF($F$3:F22,$D$1)*320&gt;=320,$D$1,"podtrzymanie")))</f>
        <v>orzech</v>
      </c>
      <c r="G23" s="2" t="str">
        <f t="shared" si="1"/>
        <v/>
      </c>
    </row>
    <row r="24" spans="1:7">
      <c r="A24" s="2">
        <f t="shared" si="2"/>
        <v>41948</v>
      </c>
      <c r="B24" s="1">
        <v>57</v>
      </c>
      <c r="C24" s="1">
        <v>109</v>
      </c>
      <c r="D24" s="1">
        <v>93</v>
      </c>
      <c r="E24">
        <f t="shared" si="0"/>
        <v>11</v>
      </c>
      <c r="F24" t="str">
        <f>IF(SUM(B$2:B24)-COUNTIF($F$3:F23,$B$1)*200&gt;=200,$B$1,IF(SUM(C$2:C24)-COUNTIF($F$3:F23,$C$1)*260&gt;=260,$C$1,IF(SUM(D$2:D24)-COUNTIF($F$3:F23,$D$1)*320&gt;=320,$D$1,"podtrzymanie")))</f>
        <v>kostka</v>
      </c>
      <c r="G24" s="2" t="str">
        <f t="shared" si="1"/>
        <v/>
      </c>
    </row>
    <row r="25" spans="1:7">
      <c r="A25" s="2">
        <f t="shared" si="2"/>
        <v>41949</v>
      </c>
      <c r="B25" s="1">
        <v>62</v>
      </c>
      <c r="C25" s="1">
        <v>80</v>
      </c>
      <c r="D25" s="1">
        <v>62</v>
      </c>
      <c r="E25">
        <f t="shared" si="0"/>
        <v>11</v>
      </c>
      <c r="F25" t="str">
        <f>IF(SUM(B$2:B25)-COUNTIF($F$3:F24,$B$1)*200&gt;=200,$B$1,IF(SUM(C$2:C25)-COUNTIF($F$3:F24,$C$1)*260&gt;=260,$C$1,IF(SUM(D$2:D25)-COUNTIF($F$3:F24,$D$1)*320&gt;=320,$D$1,"podtrzymanie")))</f>
        <v>orzech</v>
      </c>
      <c r="G25" s="2" t="str">
        <f t="shared" si="1"/>
        <v/>
      </c>
    </row>
    <row r="26" spans="1:7">
      <c r="A26" s="2">
        <f t="shared" si="2"/>
        <v>41950</v>
      </c>
      <c r="B26" s="1">
        <v>162</v>
      </c>
      <c r="C26" s="1">
        <v>62</v>
      </c>
      <c r="D26" s="1">
        <v>88</v>
      </c>
      <c r="E26">
        <f t="shared" si="0"/>
        <v>11</v>
      </c>
      <c r="F26" t="str">
        <f>IF(SUM(B$2:B26)-COUNTIF($F$3:F25,$B$1)*200&gt;=200,$B$1,IF(SUM(C$2:C26)-COUNTIF($F$3:F25,$C$1)*260&gt;=260,$C$1,IF(SUM(D$2:D26)-COUNTIF($F$3:F25,$D$1)*320&gt;=320,$D$1,"podtrzymanie")))</f>
        <v>kostka</v>
      </c>
      <c r="G26" s="2" t="str">
        <f t="shared" si="1"/>
        <v/>
      </c>
    </row>
    <row r="27" spans="1:7">
      <c r="A27" s="2">
        <f t="shared" si="2"/>
        <v>41951</v>
      </c>
      <c r="B27" s="1">
        <v>142</v>
      </c>
      <c r="C27" s="1">
        <v>79</v>
      </c>
      <c r="D27" s="1">
        <v>76</v>
      </c>
      <c r="E27">
        <f t="shared" si="0"/>
        <v>11</v>
      </c>
      <c r="F27" t="str">
        <f>IF(SUM(B$2:B27)-COUNTIF($F$3:F26,$B$1)*200&gt;=200,$B$1,IF(SUM(C$2:C27)-COUNTIF($F$3:F26,$C$1)*260&gt;=260,$C$1,IF(SUM(D$2:D27)-COUNTIF($F$3:F26,$D$1)*320&gt;=320,$D$1,"podtrzymanie")))</f>
        <v>kostka</v>
      </c>
      <c r="G27" s="2" t="str">
        <f t="shared" si="1"/>
        <v/>
      </c>
    </row>
    <row r="28" spans="1:7">
      <c r="A28" s="2">
        <f t="shared" si="2"/>
        <v>41952</v>
      </c>
      <c r="B28" s="1">
        <v>7</v>
      </c>
      <c r="C28" s="1">
        <v>30</v>
      </c>
      <c r="D28" s="1">
        <v>68</v>
      </c>
      <c r="E28">
        <f t="shared" si="0"/>
        <v>11</v>
      </c>
      <c r="F28" t="str">
        <f>IF(SUM(B$2:B28)-COUNTIF($F$3:F27,$B$1)*200&gt;=200,$B$1,IF(SUM(C$2:C28)-COUNTIF($F$3:F27,$C$1)*260&gt;=260,$C$1,IF(SUM(D$2:D28)-COUNTIF($F$3:F27,$D$1)*320&gt;=320,$D$1,"podtrzymanie")))</f>
        <v>orzech</v>
      </c>
      <c r="G28" s="2" t="str">
        <f t="shared" si="1"/>
        <v/>
      </c>
    </row>
    <row r="29" spans="1:7">
      <c r="A29" s="2">
        <f t="shared" si="2"/>
        <v>41953</v>
      </c>
      <c r="B29" s="1">
        <v>116</v>
      </c>
      <c r="C29" s="1">
        <v>6</v>
      </c>
      <c r="D29" s="1">
        <v>88</v>
      </c>
      <c r="E29">
        <f t="shared" si="0"/>
        <v>11</v>
      </c>
      <c r="F29" t="str">
        <f>IF(SUM(B$2:B29)-COUNTIF($F$3:F28,$B$1)*200&gt;=200,$B$1,IF(SUM(C$2:C29)-COUNTIF($F$3:F28,$C$1)*260&gt;=260,$C$1,IF(SUM(D$2:D29)-COUNTIF($F$3:F28,$D$1)*320&gt;=320,$D$1,"podtrzymanie")))</f>
        <v>miał</v>
      </c>
      <c r="G29" s="2">
        <f t="shared" si="1"/>
        <v>41953</v>
      </c>
    </row>
    <row r="30" spans="1:7">
      <c r="A30" s="2">
        <f t="shared" si="2"/>
        <v>41954</v>
      </c>
      <c r="B30" s="1">
        <v>0</v>
      </c>
      <c r="C30" s="1">
        <v>1</v>
      </c>
      <c r="D30" s="1">
        <v>47</v>
      </c>
      <c r="E30">
        <f t="shared" si="0"/>
        <v>11</v>
      </c>
      <c r="F30" t="str">
        <f>IF(SUM(B$2:B30)-COUNTIF($F$3:F29,$B$1)*200&gt;=200,$B$1,IF(SUM(C$2:C30)-COUNTIF($F$3:F29,$C$1)*260&gt;=260,$C$1,IF(SUM(D$2:D30)-COUNTIF($F$3:F29,$D$1)*320&gt;=320,$D$1,"podtrzymanie")))</f>
        <v>miał</v>
      </c>
      <c r="G30" s="2">
        <f t="shared" si="1"/>
        <v>41954</v>
      </c>
    </row>
    <row r="31" spans="1:7">
      <c r="A31" s="2">
        <f t="shared" si="2"/>
        <v>41955</v>
      </c>
      <c r="B31" s="1">
        <v>78</v>
      </c>
      <c r="C31" s="1">
        <v>84</v>
      </c>
      <c r="D31" s="1">
        <v>16</v>
      </c>
      <c r="E31">
        <f t="shared" si="0"/>
        <v>11</v>
      </c>
      <c r="F31" t="str">
        <f>IF(SUM(B$2:B31)-COUNTIF($F$3:F30,$B$1)*200&gt;=200,$B$1,IF(SUM(C$2:C31)-COUNTIF($F$3:F30,$C$1)*260&gt;=260,$C$1,IF(SUM(D$2:D31)-COUNTIF($F$3:F30,$D$1)*320&gt;=320,$D$1,"podtrzymanie")))</f>
        <v>kostka</v>
      </c>
      <c r="G31" s="2" t="str">
        <f t="shared" si="1"/>
        <v/>
      </c>
    </row>
    <row r="32" spans="1:7">
      <c r="A32" s="2">
        <f t="shared" si="2"/>
        <v>41956</v>
      </c>
      <c r="B32" s="1">
        <v>112</v>
      </c>
      <c r="C32" s="1">
        <v>140</v>
      </c>
      <c r="D32" s="1">
        <v>97</v>
      </c>
      <c r="E32">
        <f t="shared" si="0"/>
        <v>11</v>
      </c>
      <c r="F32" t="str">
        <f>IF(SUM(B$2:B32)-COUNTIF($F$3:F31,$B$1)*200&gt;=200,$B$1,IF(SUM(C$2:C32)-COUNTIF($F$3:F31,$C$1)*260&gt;=260,$C$1,IF(SUM(D$2:D32)-COUNTIF($F$3:F31,$D$1)*320&gt;=320,$D$1,"podtrzymanie")))</f>
        <v>orzech</v>
      </c>
      <c r="G32" s="2" t="str">
        <f t="shared" si="1"/>
        <v/>
      </c>
    </row>
    <row r="33" spans="1:7">
      <c r="A33" s="2">
        <f t="shared" si="2"/>
        <v>41957</v>
      </c>
      <c r="B33" s="1">
        <v>109</v>
      </c>
      <c r="C33" s="1">
        <v>74</v>
      </c>
      <c r="D33" s="1">
        <v>53</v>
      </c>
      <c r="E33">
        <f t="shared" si="0"/>
        <v>11</v>
      </c>
      <c r="F33" t="str">
        <f>IF(SUM(B$2:B33)-COUNTIF($F$3:F32,$B$1)*200&gt;=200,$B$1,IF(SUM(C$2:C33)-COUNTIF($F$3:F32,$C$1)*260&gt;=260,$C$1,IF(SUM(D$2:D33)-COUNTIF($F$3:F32,$D$1)*320&gt;=320,$D$1,"podtrzymanie")))</f>
        <v>kostka</v>
      </c>
      <c r="G33" s="2" t="str">
        <f t="shared" si="1"/>
        <v/>
      </c>
    </row>
    <row r="34" spans="1:7">
      <c r="A34" s="2">
        <f t="shared" si="2"/>
        <v>41958</v>
      </c>
      <c r="B34" s="1">
        <v>121</v>
      </c>
      <c r="C34" s="1">
        <v>77</v>
      </c>
      <c r="D34" s="1">
        <v>70</v>
      </c>
      <c r="E34">
        <f t="shared" si="0"/>
        <v>11</v>
      </c>
      <c r="F34" t="str">
        <f>IF(SUM(B$2:B34)-COUNTIF($F$3:F33,$B$1)*200&gt;=200,$B$1,IF(SUM(C$2:C34)-COUNTIF($F$3:F33,$C$1)*260&gt;=260,$C$1,IF(SUM(D$2:D34)-COUNTIF($F$3:F33,$D$1)*320&gt;=320,$D$1,"podtrzymanie")))</f>
        <v>miał</v>
      </c>
      <c r="G34" s="2">
        <f t="shared" si="1"/>
        <v>41958</v>
      </c>
    </row>
    <row r="35" spans="1:7">
      <c r="A35" s="2">
        <f t="shared" si="2"/>
        <v>41959</v>
      </c>
      <c r="B35" s="1">
        <v>106</v>
      </c>
      <c r="C35" s="1">
        <v>89</v>
      </c>
      <c r="D35" s="1">
        <v>75</v>
      </c>
      <c r="E35">
        <f t="shared" si="0"/>
        <v>11</v>
      </c>
      <c r="F35" t="str">
        <f>IF(SUM(B$2:B35)-COUNTIF($F$3:F34,$B$1)*200&gt;=200,$B$1,IF(SUM(C$2:C35)-COUNTIF($F$3:F34,$C$1)*260&gt;=260,$C$1,IF(SUM(D$2:D35)-COUNTIF($F$3:F34,$D$1)*320&gt;=320,$D$1,"podtrzymanie")))</f>
        <v>kostka</v>
      </c>
      <c r="G35" s="2" t="str">
        <f t="shared" si="1"/>
        <v/>
      </c>
    </row>
    <row r="36" spans="1:7">
      <c r="A36" s="2">
        <f t="shared" si="2"/>
        <v>41960</v>
      </c>
      <c r="B36" s="1">
        <v>57</v>
      </c>
      <c r="C36" s="1">
        <v>119</v>
      </c>
      <c r="D36" s="1">
        <v>64</v>
      </c>
      <c r="E36">
        <f t="shared" si="0"/>
        <v>11</v>
      </c>
      <c r="F36" t="str">
        <f>IF(SUM(B$2:B36)-COUNTIF($F$3:F35,$B$1)*200&gt;=200,$B$1,IF(SUM(C$2:C36)-COUNTIF($F$3:F35,$C$1)*260&gt;=260,$C$1,IF(SUM(D$2:D36)-COUNTIF($F$3:F35,$D$1)*320&gt;=320,$D$1,"podtrzymanie")))</f>
        <v>orzech</v>
      </c>
      <c r="G36" s="2" t="str">
        <f t="shared" si="1"/>
        <v/>
      </c>
    </row>
    <row r="37" spans="1:7">
      <c r="A37" s="2">
        <f t="shared" si="2"/>
        <v>41961</v>
      </c>
      <c r="B37" s="1">
        <v>26</v>
      </c>
      <c r="C37" s="1">
        <v>87</v>
      </c>
      <c r="D37" s="1">
        <v>84</v>
      </c>
      <c r="E37">
        <f t="shared" si="0"/>
        <v>11</v>
      </c>
      <c r="F37" t="str">
        <f>IF(SUM(B$2:B37)-COUNTIF($F$3:F36,$B$1)*200&gt;=200,$B$1,IF(SUM(C$2:C37)-COUNTIF($F$3:F36,$C$1)*260&gt;=260,$C$1,IF(SUM(D$2:D37)-COUNTIF($F$3:F36,$D$1)*320&gt;=320,$D$1,"podtrzymanie")))</f>
        <v>miał</v>
      </c>
      <c r="G37" s="2">
        <f t="shared" si="1"/>
        <v>41961</v>
      </c>
    </row>
    <row r="38" spans="1:7">
      <c r="A38" s="2">
        <f t="shared" si="2"/>
        <v>41962</v>
      </c>
      <c r="B38" s="1">
        <v>79</v>
      </c>
      <c r="C38" s="1">
        <v>171</v>
      </c>
      <c r="D38" s="1">
        <v>75</v>
      </c>
      <c r="E38">
        <f t="shared" si="0"/>
        <v>11</v>
      </c>
      <c r="F38" t="str">
        <f>IF(SUM(B$2:B38)-COUNTIF($F$3:F37,$B$1)*200&gt;=200,$B$1,IF(SUM(C$2:C38)-COUNTIF($F$3:F37,$C$1)*260&gt;=260,$C$1,IF(SUM(D$2:D38)-COUNTIF($F$3:F37,$D$1)*320&gt;=320,$D$1,"podtrzymanie")))</f>
        <v>kostka</v>
      </c>
      <c r="G38" s="2" t="str">
        <f t="shared" si="1"/>
        <v/>
      </c>
    </row>
    <row r="39" spans="1:7">
      <c r="A39" s="2">
        <f t="shared" si="2"/>
        <v>41963</v>
      </c>
      <c r="B39" s="1">
        <v>192</v>
      </c>
      <c r="C39" s="1">
        <v>151</v>
      </c>
      <c r="D39" s="1">
        <v>45</v>
      </c>
      <c r="E39">
        <f t="shared" si="0"/>
        <v>11</v>
      </c>
      <c r="F39" t="str">
        <f>IF(SUM(B$2:B39)-COUNTIF($F$3:F38,$B$1)*200&gt;=200,$B$1,IF(SUM(C$2:C39)-COUNTIF($F$3:F38,$C$1)*260&gt;=260,$C$1,IF(SUM(D$2:D39)-COUNTIF($F$3:F38,$D$1)*320&gt;=320,$D$1,"podtrzymanie")))</f>
        <v>kostka</v>
      </c>
      <c r="G39" s="2" t="str">
        <f t="shared" si="1"/>
        <v/>
      </c>
    </row>
    <row r="40" spans="1:7">
      <c r="A40" s="2">
        <f t="shared" si="2"/>
        <v>41964</v>
      </c>
      <c r="B40" s="1">
        <v>9</v>
      </c>
      <c r="C40" s="1">
        <v>64</v>
      </c>
      <c r="D40" s="1">
        <v>22</v>
      </c>
      <c r="E40">
        <f t="shared" si="0"/>
        <v>11</v>
      </c>
      <c r="F40" t="str">
        <f>IF(SUM(B$2:B40)-COUNTIF($F$3:F39,$B$1)*200&gt;=200,$B$1,IF(SUM(C$2:C40)-COUNTIF($F$3:F39,$C$1)*260&gt;=260,$C$1,IF(SUM(D$2:D40)-COUNTIF($F$3:F39,$D$1)*320&gt;=320,$D$1,"podtrzymanie")))</f>
        <v>orzech</v>
      </c>
      <c r="G40" s="2" t="str">
        <f t="shared" si="1"/>
        <v/>
      </c>
    </row>
    <row r="41" spans="1:7">
      <c r="A41" s="2">
        <f t="shared" si="2"/>
        <v>41965</v>
      </c>
      <c r="B41" s="1">
        <v>123</v>
      </c>
      <c r="C41" s="1">
        <v>150</v>
      </c>
      <c r="D41" s="1">
        <v>10</v>
      </c>
      <c r="E41">
        <f t="shared" si="0"/>
        <v>11</v>
      </c>
      <c r="F41" t="str">
        <f>IF(SUM(B$2:B41)-COUNTIF($F$3:F40,$B$1)*200&gt;=200,$B$1,IF(SUM(C$2:C41)-COUNTIF($F$3:F40,$C$1)*260&gt;=260,$C$1,IF(SUM(D$2:D41)-COUNTIF($F$3:F40,$D$1)*320&gt;=320,$D$1,"podtrzymanie")))</f>
        <v>orzech</v>
      </c>
      <c r="G41" s="2" t="str">
        <f t="shared" si="1"/>
        <v/>
      </c>
    </row>
    <row r="42" spans="1:7">
      <c r="A42" s="2">
        <f t="shared" si="2"/>
        <v>41966</v>
      </c>
      <c r="B42" s="1">
        <v>87</v>
      </c>
      <c r="C42" s="1">
        <v>123</v>
      </c>
      <c r="D42" s="1">
        <v>33</v>
      </c>
      <c r="E42">
        <f t="shared" si="0"/>
        <v>11</v>
      </c>
      <c r="F42" t="str">
        <f>IF(SUM(B$2:B42)-COUNTIF($F$3:F41,$B$1)*200&gt;=200,$B$1,IF(SUM(C$2:C42)-COUNTIF($F$3:F41,$C$1)*260&gt;=260,$C$1,IF(SUM(D$2:D42)-COUNTIF($F$3:F41,$D$1)*320&gt;=320,$D$1,"podtrzymanie")))</f>
        <v>kostka</v>
      </c>
      <c r="G42" s="2" t="str">
        <f t="shared" si="1"/>
        <v/>
      </c>
    </row>
    <row r="43" spans="1:7">
      <c r="A43" s="2">
        <f t="shared" si="2"/>
        <v>41967</v>
      </c>
      <c r="B43" s="1">
        <v>165</v>
      </c>
      <c r="C43" s="1">
        <v>88</v>
      </c>
      <c r="D43" s="1">
        <v>13</v>
      </c>
      <c r="E43">
        <f t="shared" si="0"/>
        <v>11</v>
      </c>
      <c r="F43" t="str">
        <f>IF(SUM(B$2:B43)-COUNTIF($F$3:F42,$B$1)*200&gt;=200,$B$1,IF(SUM(C$2:C43)-COUNTIF($F$3:F42,$C$1)*260&gt;=260,$C$1,IF(SUM(D$2:D43)-COUNTIF($F$3:F42,$D$1)*320&gt;=320,$D$1,"podtrzymanie")))</f>
        <v>kostka</v>
      </c>
      <c r="G43" s="2" t="str">
        <f t="shared" si="1"/>
        <v/>
      </c>
    </row>
    <row r="44" spans="1:7">
      <c r="A44" s="2">
        <f t="shared" si="2"/>
        <v>41968</v>
      </c>
      <c r="B44" s="1">
        <v>144</v>
      </c>
      <c r="C44" s="1">
        <v>78</v>
      </c>
      <c r="D44" s="1">
        <v>82</v>
      </c>
      <c r="E44">
        <f t="shared" si="0"/>
        <v>11</v>
      </c>
      <c r="F44" t="str">
        <f>IF(SUM(B$2:B44)-COUNTIF($F$3:F43,$B$1)*200&gt;=200,$B$1,IF(SUM(C$2:C44)-COUNTIF($F$3:F43,$C$1)*260&gt;=260,$C$1,IF(SUM(D$2:D44)-COUNTIF($F$3:F43,$D$1)*320&gt;=320,$D$1,"podtrzymanie")))</f>
        <v>orzech</v>
      </c>
      <c r="G44" s="2" t="str">
        <f t="shared" si="1"/>
        <v/>
      </c>
    </row>
    <row r="45" spans="1:7">
      <c r="A45" s="2">
        <f t="shared" si="2"/>
        <v>41969</v>
      </c>
      <c r="B45" s="1">
        <v>54</v>
      </c>
      <c r="C45" s="1">
        <v>38</v>
      </c>
      <c r="D45" s="1">
        <v>68</v>
      </c>
      <c r="E45">
        <f t="shared" si="0"/>
        <v>11</v>
      </c>
      <c r="F45" t="str">
        <f>IF(SUM(B$2:B45)-COUNTIF($F$3:F44,$B$1)*200&gt;=200,$B$1,IF(SUM(C$2:C45)-COUNTIF($F$3:F44,$C$1)*260&gt;=260,$C$1,IF(SUM(D$2:D45)-COUNTIF($F$3:F44,$D$1)*320&gt;=320,$D$1,"podtrzymanie")))</f>
        <v>kostka</v>
      </c>
      <c r="G45" s="2" t="str">
        <f t="shared" si="1"/>
        <v/>
      </c>
    </row>
    <row r="46" spans="1:7">
      <c r="A46" s="2">
        <f t="shared" si="2"/>
        <v>41970</v>
      </c>
      <c r="B46" s="1">
        <v>188</v>
      </c>
      <c r="C46" s="1">
        <v>44</v>
      </c>
      <c r="D46" s="1">
        <v>86</v>
      </c>
      <c r="E46">
        <f t="shared" si="0"/>
        <v>11</v>
      </c>
      <c r="F46" t="str">
        <f>IF(SUM(B$2:B46)-COUNTIF($F$3:F45,$B$1)*200&gt;=200,$B$1,IF(SUM(C$2:C46)-COUNTIF($F$3:F45,$C$1)*260&gt;=260,$C$1,IF(SUM(D$2:D46)-COUNTIF($F$3:F45,$D$1)*320&gt;=320,$D$1,"podtrzymanie")))</f>
        <v>orzech</v>
      </c>
      <c r="G46" s="2" t="str">
        <f t="shared" si="1"/>
        <v/>
      </c>
    </row>
    <row r="47" spans="1:7">
      <c r="A47" s="2">
        <f t="shared" si="2"/>
        <v>41971</v>
      </c>
      <c r="B47" s="1">
        <v>165</v>
      </c>
      <c r="C47" s="1">
        <v>170</v>
      </c>
      <c r="D47" s="1">
        <v>62</v>
      </c>
      <c r="E47">
        <f t="shared" si="0"/>
        <v>11</v>
      </c>
      <c r="F47" t="str">
        <f>IF(SUM(B$2:B47)-COUNTIF($F$3:F46,$B$1)*200&gt;=200,$B$1,IF(SUM(C$2:C47)-COUNTIF($F$3:F46,$C$1)*260&gt;=260,$C$1,IF(SUM(D$2:D47)-COUNTIF($F$3:F46,$D$1)*320&gt;=320,$D$1,"podtrzymanie")))</f>
        <v>kostka</v>
      </c>
      <c r="G47" s="2" t="str">
        <f t="shared" si="1"/>
        <v/>
      </c>
    </row>
    <row r="48" spans="1:7">
      <c r="A48" s="2">
        <f t="shared" si="2"/>
        <v>41972</v>
      </c>
      <c r="B48" s="1">
        <v>24</v>
      </c>
      <c r="C48" s="1">
        <v>94</v>
      </c>
      <c r="D48" s="1">
        <v>87</v>
      </c>
      <c r="E48">
        <f t="shared" si="0"/>
        <v>11</v>
      </c>
      <c r="F48" t="str">
        <f>IF(SUM(B$2:B48)-COUNTIF($F$3:F47,$B$1)*200&gt;=200,$B$1,IF(SUM(C$2:C48)-COUNTIF($F$3:F47,$C$1)*260&gt;=260,$C$1,IF(SUM(D$2:D48)-COUNTIF($F$3:F47,$D$1)*320&gt;=320,$D$1,"podtrzymanie")))</f>
        <v>orzech</v>
      </c>
      <c r="G48" s="2" t="str">
        <f t="shared" si="1"/>
        <v/>
      </c>
    </row>
    <row r="49" spans="1:7">
      <c r="A49" s="2">
        <f t="shared" si="2"/>
        <v>41973</v>
      </c>
      <c r="B49" s="1">
        <v>0</v>
      </c>
      <c r="C49" s="1">
        <v>120</v>
      </c>
      <c r="D49" s="1">
        <v>60</v>
      </c>
      <c r="E49">
        <f t="shared" si="0"/>
        <v>11</v>
      </c>
      <c r="F49" t="str">
        <f>IF(SUM(B$2:B49)-COUNTIF($F$3:F48,$B$1)*200&gt;=200,$B$1,IF(SUM(C$2:C49)-COUNTIF($F$3:F48,$C$1)*260&gt;=260,$C$1,IF(SUM(D$2:D49)-COUNTIF($F$3:F48,$D$1)*320&gt;=320,$D$1,"podtrzymanie")))</f>
        <v>miał</v>
      </c>
      <c r="G49" s="2">
        <f t="shared" si="1"/>
        <v>41973</v>
      </c>
    </row>
    <row r="50" spans="1:7">
      <c r="A50" s="2">
        <f t="shared" si="2"/>
        <v>41974</v>
      </c>
      <c r="B50" s="1">
        <v>101</v>
      </c>
      <c r="C50" s="1">
        <v>53</v>
      </c>
      <c r="D50" s="1">
        <v>62</v>
      </c>
      <c r="E50">
        <f t="shared" si="0"/>
        <v>12</v>
      </c>
      <c r="F50" t="str">
        <f>IF(SUM(B$2:B50)-COUNTIF($F$3:F49,$B$1)*200&gt;=200,$B$1,IF(SUM(C$2:C50)-COUNTIF($F$3:F49,$C$1)*260&gt;=260,$C$1,IF(SUM(D$2:D50)-COUNTIF($F$3:F49,$D$1)*320&gt;=320,$D$1,"podtrzymanie")))</f>
        <v>kostka</v>
      </c>
      <c r="G50" s="2" t="str">
        <f t="shared" si="1"/>
        <v/>
      </c>
    </row>
    <row r="51" spans="1:7">
      <c r="A51" s="2">
        <f t="shared" si="2"/>
        <v>41975</v>
      </c>
      <c r="B51" s="1">
        <v>67</v>
      </c>
      <c r="C51" s="1">
        <v>147</v>
      </c>
      <c r="D51" s="1">
        <v>20</v>
      </c>
      <c r="E51">
        <f t="shared" si="0"/>
        <v>12</v>
      </c>
      <c r="F51" t="str">
        <f>IF(SUM(B$2:B51)-COUNTIF($F$3:F50,$B$1)*200&gt;=200,$B$1,IF(SUM(C$2:C51)-COUNTIF($F$3:F50,$C$1)*260&gt;=260,$C$1,IF(SUM(D$2:D51)-COUNTIF($F$3:F50,$D$1)*320&gt;=320,$D$1,"podtrzymanie")))</f>
        <v>orzech</v>
      </c>
      <c r="G51" s="2" t="str">
        <f t="shared" si="1"/>
        <v/>
      </c>
    </row>
    <row r="52" spans="1:7">
      <c r="A52" s="2">
        <f t="shared" si="2"/>
        <v>41976</v>
      </c>
      <c r="B52" s="1">
        <v>109</v>
      </c>
      <c r="C52" s="1">
        <v>99</v>
      </c>
      <c r="D52" s="1">
        <v>70</v>
      </c>
      <c r="E52">
        <f t="shared" si="0"/>
        <v>12</v>
      </c>
      <c r="F52" t="str">
        <f>IF(SUM(B$2:B52)-COUNTIF($F$3:F51,$B$1)*200&gt;=200,$B$1,IF(SUM(C$2:C52)-COUNTIF($F$3:F51,$C$1)*260&gt;=260,$C$1,IF(SUM(D$2:D52)-COUNTIF($F$3:F51,$D$1)*320&gt;=320,$D$1,"podtrzymanie")))</f>
        <v>kostka</v>
      </c>
      <c r="G52" s="2" t="str">
        <f t="shared" si="1"/>
        <v/>
      </c>
    </row>
    <row r="53" spans="1:7">
      <c r="A53" s="2">
        <f t="shared" si="2"/>
        <v>41977</v>
      </c>
      <c r="B53" s="1">
        <v>22</v>
      </c>
      <c r="C53" s="1">
        <v>16</v>
      </c>
      <c r="D53" s="1">
        <v>59</v>
      </c>
      <c r="E53">
        <f t="shared" si="0"/>
        <v>12</v>
      </c>
      <c r="F53" t="str">
        <f>IF(SUM(B$2:B53)-COUNTIF($F$3:F52,$B$1)*200&gt;=200,$B$1,IF(SUM(C$2:C53)-COUNTIF($F$3:F52,$C$1)*260&gt;=260,$C$1,IF(SUM(D$2:D53)-COUNTIF($F$3:F52,$D$1)*320&gt;=320,$D$1,"podtrzymanie")))</f>
        <v>miał</v>
      </c>
      <c r="G53" s="2">
        <f t="shared" si="1"/>
        <v>41977</v>
      </c>
    </row>
    <row r="54" spans="1:7">
      <c r="A54" s="2">
        <f t="shared" si="2"/>
        <v>41978</v>
      </c>
      <c r="B54" s="1">
        <v>5</v>
      </c>
      <c r="C54" s="1">
        <v>91</v>
      </c>
      <c r="D54" s="1">
        <v>73</v>
      </c>
      <c r="E54">
        <f t="shared" si="0"/>
        <v>12</v>
      </c>
      <c r="F54" t="str">
        <f>IF(SUM(B$2:B54)-COUNTIF($F$3:F53,$B$1)*200&gt;=200,$B$1,IF(SUM(C$2:C54)-COUNTIF($F$3:F53,$C$1)*260&gt;=260,$C$1,IF(SUM(D$2:D54)-COUNTIF($F$3:F53,$D$1)*320&gt;=320,$D$1,"podtrzymanie")))</f>
        <v>orzech</v>
      </c>
      <c r="G54" s="2" t="str">
        <f t="shared" si="1"/>
        <v/>
      </c>
    </row>
    <row r="55" spans="1:7">
      <c r="A55" s="2">
        <f t="shared" si="2"/>
        <v>41979</v>
      </c>
      <c r="B55" s="1">
        <v>105</v>
      </c>
      <c r="C55" s="1">
        <v>154</v>
      </c>
      <c r="D55" s="1">
        <v>48</v>
      </c>
      <c r="E55">
        <f t="shared" si="0"/>
        <v>12</v>
      </c>
      <c r="F55" t="str">
        <f>IF(SUM(B$2:B55)-COUNTIF($F$3:F54,$B$1)*200&gt;=200,$B$1,IF(SUM(C$2:C55)-COUNTIF($F$3:F54,$C$1)*260&gt;=260,$C$1,IF(SUM(D$2:D55)-COUNTIF($F$3:F54,$D$1)*320&gt;=320,$D$1,"podtrzymanie")))</f>
        <v>miał</v>
      </c>
      <c r="G55" s="2">
        <f t="shared" si="1"/>
        <v>41979</v>
      </c>
    </row>
    <row r="56" spans="1:7">
      <c r="A56" s="2">
        <f t="shared" si="2"/>
        <v>41980</v>
      </c>
      <c r="B56" s="1">
        <v>108</v>
      </c>
      <c r="C56" s="1">
        <v>5</v>
      </c>
      <c r="D56" s="1">
        <v>71</v>
      </c>
      <c r="E56">
        <f t="shared" si="0"/>
        <v>12</v>
      </c>
      <c r="F56" t="str">
        <f>IF(SUM(B$2:B56)-COUNTIF($F$3:F55,$B$1)*200&gt;=200,$B$1,IF(SUM(C$2:C56)-COUNTIF($F$3:F55,$C$1)*260&gt;=260,$C$1,IF(SUM(D$2:D56)-COUNTIF($F$3:F55,$D$1)*320&gt;=320,$D$1,"podtrzymanie")))</f>
        <v>kostka</v>
      </c>
      <c r="G56" s="2" t="str">
        <f t="shared" si="1"/>
        <v/>
      </c>
    </row>
    <row r="57" spans="1:7">
      <c r="A57" s="2">
        <f t="shared" si="2"/>
        <v>41981</v>
      </c>
      <c r="B57" s="1">
        <v>64</v>
      </c>
      <c r="C57" s="1">
        <v>37</v>
      </c>
      <c r="D57" s="1">
        <v>89</v>
      </c>
      <c r="E57">
        <f t="shared" si="0"/>
        <v>12</v>
      </c>
      <c r="F57" t="str">
        <f>IF(SUM(B$2:B57)-COUNTIF($F$3:F56,$B$1)*200&gt;=200,$B$1,IF(SUM(C$2:C57)-COUNTIF($F$3:F56,$C$1)*260&gt;=260,$C$1,IF(SUM(D$2:D57)-COUNTIF($F$3:F56,$D$1)*320&gt;=320,$D$1,"podtrzymanie")))</f>
        <v>orzech</v>
      </c>
      <c r="G57" s="2" t="str">
        <f t="shared" si="1"/>
        <v/>
      </c>
    </row>
    <row r="58" spans="1:7">
      <c r="A58" s="2">
        <f t="shared" si="2"/>
        <v>41982</v>
      </c>
      <c r="B58" s="1">
        <v>114</v>
      </c>
      <c r="C58" s="1">
        <v>140</v>
      </c>
      <c r="D58" s="1">
        <v>36</v>
      </c>
      <c r="E58">
        <f t="shared" si="0"/>
        <v>12</v>
      </c>
      <c r="F58" t="str">
        <f>IF(SUM(B$2:B58)-COUNTIF($F$3:F57,$B$1)*200&gt;=200,$B$1,IF(SUM(C$2:C58)-COUNTIF($F$3:F57,$C$1)*260&gt;=260,$C$1,IF(SUM(D$2:D58)-COUNTIF($F$3:F57,$D$1)*320&gt;=320,$D$1,"podtrzymanie")))</f>
        <v>kostka</v>
      </c>
      <c r="G58" s="2" t="str">
        <f t="shared" si="1"/>
        <v/>
      </c>
    </row>
    <row r="59" spans="1:7">
      <c r="A59" s="2">
        <f t="shared" si="2"/>
        <v>41983</v>
      </c>
      <c r="B59" s="1">
        <v>147</v>
      </c>
      <c r="C59" s="1">
        <v>140</v>
      </c>
      <c r="D59" s="1">
        <v>61</v>
      </c>
      <c r="E59">
        <f t="shared" si="0"/>
        <v>12</v>
      </c>
      <c r="F59" t="str">
        <f>IF(SUM(B$2:B59)-COUNTIF($F$3:F58,$B$1)*200&gt;=200,$B$1,IF(SUM(C$2:C59)-COUNTIF($F$3:F58,$C$1)*260&gt;=260,$C$1,IF(SUM(D$2:D59)-COUNTIF($F$3:F58,$D$1)*320&gt;=320,$D$1,"podtrzymanie")))</f>
        <v>kostka</v>
      </c>
      <c r="G59" s="2" t="str">
        <f t="shared" si="1"/>
        <v/>
      </c>
    </row>
    <row r="60" spans="1:7">
      <c r="A60" s="2">
        <f t="shared" si="2"/>
        <v>41984</v>
      </c>
      <c r="B60" s="1">
        <v>69</v>
      </c>
      <c r="C60" s="1">
        <v>120</v>
      </c>
      <c r="D60" s="1">
        <v>52</v>
      </c>
      <c r="E60">
        <f t="shared" si="0"/>
        <v>12</v>
      </c>
      <c r="F60" t="str">
        <f>IF(SUM(B$2:B60)-COUNTIF($F$3:F59,$B$1)*200&gt;=200,$B$1,IF(SUM(C$2:C60)-COUNTIF($F$3:F59,$C$1)*260&gt;=260,$C$1,IF(SUM(D$2:D60)-COUNTIF($F$3:F59,$D$1)*320&gt;=320,$D$1,"podtrzymanie")))</f>
        <v>orzech</v>
      </c>
      <c r="G60" s="2" t="str">
        <f t="shared" si="1"/>
        <v/>
      </c>
    </row>
    <row r="61" spans="1:7">
      <c r="A61" s="2">
        <f t="shared" si="2"/>
        <v>41985</v>
      </c>
      <c r="B61" s="1">
        <v>101</v>
      </c>
      <c r="C61" s="1">
        <v>39</v>
      </c>
      <c r="D61" s="1">
        <v>10</v>
      </c>
      <c r="E61">
        <f t="shared" si="0"/>
        <v>12</v>
      </c>
      <c r="F61" t="str">
        <f>IF(SUM(B$2:B61)-COUNTIF($F$3:F60,$B$1)*200&gt;=200,$B$1,IF(SUM(C$2:C61)-COUNTIF($F$3:F60,$C$1)*260&gt;=260,$C$1,IF(SUM(D$2:D61)-COUNTIF($F$3:F60,$D$1)*320&gt;=320,$D$1,"podtrzymanie")))</f>
        <v>miał</v>
      </c>
      <c r="G61" s="2">
        <f t="shared" si="1"/>
        <v>41985</v>
      </c>
    </row>
    <row r="62" spans="1:7">
      <c r="A62" s="2">
        <f t="shared" si="2"/>
        <v>41986</v>
      </c>
      <c r="B62" s="1">
        <v>158</v>
      </c>
      <c r="C62" s="1">
        <v>36</v>
      </c>
      <c r="D62" s="1">
        <v>79</v>
      </c>
      <c r="E62">
        <f t="shared" si="0"/>
        <v>12</v>
      </c>
      <c r="F62" t="str">
        <f>IF(SUM(B$2:B62)-COUNTIF($F$3:F61,$B$1)*200&gt;=200,$B$1,IF(SUM(C$2:C62)-COUNTIF($F$3:F61,$C$1)*260&gt;=260,$C$1,IF(SUM(D$2:D62)-COUNTIF($F$3:F61,$D$1)*320&gt;=320,$D$1,"podtrzymanie")))</f>
        <v>kostka</v>
      </c>
      <c r="G62" s="2" t="str">
        <f t="shared" si="1"/>
        <v/>
      </c>
    </row>
    <row r="63" spans="1:7">
      <c r="A63" s="2">
        <f t="shared" si="2"/>
        <v>41987</v>
      </c>
      <c r="B63" s="1">
        <v>79</v>
      </c>
      <c r="C63" s="1">
        <v>105</v>
      </c>
      <c r="D63" s="1">
        <v>73</v>
      </c>
      <c r="E63">
        <f t="shared" si="0"/>
        <v>12</v>
      </c>
      <c r="F63" t="str">
        <f>IF(SUM(B$2:B63)-COUNTIF($F$3:F62,$B$1)*200&gt;=200,$B$1,IF(SUM(C$2:C63)-COUNTIF($F$3:F62,$C$1)*260&gt;=260,$C$1,IF(SUM(D$2:D63)-COUNTIF($F$3:F62,$D$1)*320&gt;=320,$D$1,"podtrzymanie")))</f>
        <v>kostka</v>
      </c>
      <c r="G63" s="2" t="str">
        <f t="shared" si="1"/>
        <v/>
      </c>
    </row>
    <row r="64" spans="1:7">
      <c r="A64" s="2">
        <f t="shared" si="2"/>
        <v>41988</v>
      </c>
      <c r="B64" s="1">
        <v>5</v>
      </c>
      <c r="C64" s="1">
        <v>24</v>
      </c>
      <c r="D64" s="1">
        <v>43</v>
      </c>
      <c r="E64">
        <f t="shared" si="0"/>
        <v>12</v>
      </c>
      <c r="F64" t="str">
        <f>IF(SUM(B$2:B64)-COUNTIF($F$3:F63,$B$1)*200&gt;=200,$B$1,IF(SUM(C$2:C64)-COUNTIF($F$3:F63,$C$1)*260&gt;=260,$C$1,IF(SUM(D$2:D64)-COUNTIF($F$3:F63,$D$1)*320&gt;=320,$D$1,"podtrzymanie")))</f>
        <v>orzech</v>
      </c>
      <c r="G64" s="2" t="str">
        <f t="shared" si="1"/>
        <v/>
      </c>
    </row>
    <row r="65" spans="1:7">
      <c r="A65" s="2">
        <f t="shared" si="2"/>
        <v>41989</v>
      </c>
      <c r="B65" s="1">
        <v>68</v>
      </c>
      <c r="C65" s="1">
        <v>112</v>
      </c>
      <c r="D65" s="1">
        <v>25</v>
      </c>
      <c r="E65">
        <f t="shared" si="0"/>
        <v>12</v>
      </c>
      <c r="F65" t="str">
        <f>IF(SUM(B$2:B65)-COUNTIF($F$3:F64,$B$1)*200&gt;=200,$B$1,IF(SUM(C$2:C65)-COUNTIF($F$3:F64,$C$1)*260&gt;=260,$C$1,IF(SUM(D$2:D65)-COUNTIF($F$3:F64,$D$1)*320&gt;=320,$D$1,"podtrzymanie")))</f>
        <v>miał</v>
      </c>
      <c r="G65" s="2">
        <f t="shared" si="1"/>
        <v>41989</v>
      </c>
    </row>
    <row r="66" spans="1:7">
      <c r="A66" s="2">
        <f t="shared" si="2"/>
        <v>41990</v>
      </c>
      <c r="B66" s="1">
        <v>37</v>
      </c>
      <c r="C66" s="1">
        <v>57</v>
      </c>
      <c r="D66" s="1">
        <v>81</v>
      </c>
      <c r="E66">
        <f t="shared" si="0"/>
        <v>12</v>
      </c>
      <c r="F66" t="str">
        <f>IF(SUM(B$2:B66)-COUNTIF($F$3:F65,$B$1)*200&gt;=200,$B$1,IF(SUM(C$2:C66)-COUNTIF($F$3:F65,$C$1)*260&gt;=260,$C$1,IF(SUM(D$2:D66)-COUNTIF($F$3:F65,$D$1)*320&gt;=320,$D$1,"podtrzymanie")))</f>
        <v>orzech</v>
      </c>
      <c r="G66" s="2" t="str">
        <f t="shared" si="1"/>
        <v/>
      </c>
    </row>
    <row r="67" spans="1:7">
      <c r="A67" s="2">
        <f t="shared" si="2"/>
        <v>41991</v>
      </c>
      <c r="B67" s="1">
        <v>188</v>
      </c>
      <c r="C67" s="1">
        <v>28</v>
      </c>
      <c r="D67" s="1">
        <v>7</v>
      </c>
      <c r="E67">
        <f t="shared" ref="E67:E130" si="3">MONTH(A67)</f>
        <v>12</v>
      </c>
      <c r="F67" t="str">
        <f>IF(SUM(B$2:B67)-COUNTIF($F$3:F66,$B$1)*200&gt;=200,$B$1,IF(SUM(C$2:C67)-COUNTIF($F$3:F66,$C$1)*260&gt;=260,$C$1,IF(SUM(D$2:D67)-COUNTIF($F$3:F66,$D$1)*320&gt;=320,$D$1,"podtrzymanie")))</f>
        <v>kostka</v>
      </c>
      <c r="G67" s="2" t="str">
        <f t="shared" si="1"/>
        <v/>
      </c>
    </row>
    <row r="68" spans="1:7">
      <c r="A68" s="2">
        <f t="shared" si="2"/>
        <v>41992</v>
      </c>
      <c r="B68" s="1">
        <v>167</v>
      </c>
      <c r="C68" s="1">
        <v>41</v>
      </c>
      <c r="D68" s="1">
        <v>45</v>
      </c>
      <c r="E68">
        <f t="shared" si="3"/>
        <v>12</v>
      </c>
      <c r="F68" t="str">
        <f>IF(SUM(B$2:B68)-COUNTIF($F$3:F67,$B$1)*200&gt;=200,$B$1,IF(SUM(C$2:C68)-COUNTIF($F$3:F67,$C$1)*260&gt;=260,$C$1,IF(SUM(D$2:D68)-COUNTIF($F$3:F67,$D$1)*320&gt;=320,$D$1,"podtrzymanie")))</f>
        <v>kostka</v>
      </c>
      <c r="G68" s="2" t="str">
        <f t="shared" ref="G68:G131" si="4">IF(F68="miał",A68,"")</f>
        <v/>
      </c>
    </row>
    <row r="69" spans="1:7">
      <c r="A69" s="2">
        <f t="shared" ref="A69:A132" si="5">A68+1</f>
        <v>41993</v>
      </c>
      <c r="B69" s="1">
        <v>197</v>
      </c>
      <c r="C69" s="1">
        <v>82</v>
      </c>
      <c r="D69" s="1">
        <v>43</v>
      </c>
      <c r="E69">
        <f t="shared" si="3"/>
        <v>12</v>
      </c>
      <c r="F69" t="str">
        <f>IF(SUM(B$2:B69)-COUNTIF($F$3:F68,$B$1)*200&gt;=200,$B$1,IF(SUM(C$2:C69)-COUNTIF($F$3:F68,$C$1)*260&gt;=260,$C$1,IF(SUM(D$2:D69)-COUNTIF($F$3:F68,$D$1)*320&gt;=320,$D$1,"podtrzymanie")))</f>
        <v>kostka</v>
      </c>
      <c r="G69" s="2" t="str">
        <f t="shared" si="4"/>
        <v/>
      </c>
    </row>
    <row r="70" spans="1:7">
      <c r="A70" s="2">
        <f t="shared" si="5"/>
        <v>41994</v>
      </c>
      <c r="B70" s="1">
        <v>54</v>
      </c>
      <c r="C70" s="1">
        <v>130</v>
      </c>
      <c r="D70" s="1">
        <v>50</v>
      </c>
      <c r="E70">
        <f t="shared" si="3"/>
        <v>12</v>
      </c>
      <c r="F70" t="str">
        <f>IF(SUM(B$2:B70)-COUNTIF($F$3:F69,$B$1)*200&gt;=200,$B$1,IF(SUM(C$2:C70)-COUNTIF($F$3:F69,$C$1)*260&gt;=260,$C$1,IF(SUM(D$2:D70)-COUNTIF($F$3:F69,$D$1)*320&gt;=320,$D$1,"podtrzymanie")))</f>
        <v>orzech</v>
      </c>
      <c r="G70" s="2" t="str">
        <f t="shared" si="4"/>
        <v/>
      </c>
    </row>
    <row r="71" spans="1:7">
      <c r="A71" s="2">
        <f t="shared" si="5"/>
        <v>41995</v>
      </c>
      <c r="B71" s="1">
        <v>19</v>
      </c>
      <c r="C71" s="1">
        <v>153</v>
      </c>
      <c r="D71" s="1">
        <v>65</v>
      </c>
      <c r="E71">
        <f t="shared" si="3"/>
        <v>12</v>
      </c>
      <c r="F71" t="str">
        <f>IF(SUM(B$2:B71)-COUNTIF($F$3:F70,$B$1)*200&gt;=200,$B$1,IF(SUM(C$2:C71)-COUNTIF($F$3:F70,$C$1)*260&gt;=260,$C$1,IF(SUM(D$2:D71)-COUNTIF($F$3:F70,$D$1)*320&gt;=320,$D$1,"podtrzymanie")))</f>
        <v>miał</v>
      </c>
      <c r="G71" s="2">
        <f t="shared" si="4"/>
        <v>41995</v>
      </c>
    </row>
    <row r="72" spans="1:7">
      <c r="A72" s="2">
        <f t="shared" si="5"/>
        <v>41996</v>
      </c>
      <c r="B72" s="1">
        <v>27</v>
      </c>
      <c r="C72" s="1">
        <v>160</v>
      </c>
      <c r="D72" s="1">
        <v>81</v>
      </c>
      <c r="E72">
        <f t="shared" si="3"/>
        <v>12</v>
      </c>
      <c r="F72" t="str">
        <f>IF(SUM(B$2:B72)-COUNTIF($F$3:F71,$B$1)*200&gt;=200,$B$1,IF(SUM(C$2:C72)-COUNTIF($F$3:F71,$C$1)*260&gt;=260,$C$1,IF(SUM(D$2:D72)-COUNTIF($F$3:F71,$D$1)*320&gt;=320,$D$1,"podtrzymanie")))</f>
        <v>orzech</v>
      </c>
      <c r="G72" s="2" t="str">
        <f t="shared" si="4"/>
        <v/>
      </c>
    </row>
    <row r="73" spans="1:7">
      <c r="A73" s="2">
        <f t="shared" si="5"/>
        <v>41997</v>
      </c>
      <c r="B73" s="1">
        <v>11</v>
      </c>
      <c r="C73" s="1">
        <v>140</v>
      </c>
      <c r="D73" s="1">
        <v>77</v>
      </c>
      <c r="E73">
        <f t="shared" si="3"/>
        <v>12</v>
      </c>
      <c r="F73" t="str">
        <f>IF(SUM(B$2:B73)-COUNTIF($F$3:F72,$B$1)*200&gt;=200,$B$1,IF(SUM(C$2:C73)-COUNTIF($F$3:F72,$C$1)*260&gt;=260,$C$1,IF(SUM(D$2:D73)-COUNTIF($F$3:F72,$D$1)*320&gt;=320,$D$1,"podtrzymanie")))</f>
        <v>kostka</v>
      </c>
      <c r="G73" s="2" t="str">
        <f t="shared" si="4"/>
        <v/>
      </c>
    </row>
    <row r="74" spans="1:7">
      <c r="A74" s="2">
        <f t="shared" si="5"/>
        <v>41998</v>
      </c>
      <c r="B74" s="1">
        <v>182</v>
      </c>
      <c r="C74" s="1">
        <v>50</v>
      </c>
      <c r="D74" s="1">
        <v>22</v>
      </c>
      <c r="E74">
        <f t="shared" si="3"/>
        <v>12</v>
      </c>
      <c r="F74" t="str">
        <f>IF(SUM(B$2:B74)-COUNTIF($F$3:F73,$B$1)*200&gt;=200,$B$1,IF(SUM(C$2:C74)-COUNTIF($F$3:F73,$C$1)*260&gt;=260,$C$1,IF(SUM(D$2:D74)-COUNTIF($F$3:F73,$D$1)*320&gt;=320,$D$1,"podtrzymanie")))</f>
        <v>orzech</v>
      </c>
      <c r="G74" s="2" t="str">
        <f t="shared" si="4"/>
        <v/>
      </c>
    </row>
    <row r="75" spans="1:7">
      <c r="A75" s="2">
        <f t="shared" si="5"/>
        <v>41999</v>
      </c>
      <c r="B75" s="1">
        <v>63</v>
      </c>
      <c r="C75" s="1">
        <v>83</v>
      </c>
      <c r="D75" s="1">
        <v>69</v>
      </c>
      <c r="E75">
        <f t="shared" si="3"/>
        <v>12</v>
      </c>
      <c r="F75" t="str">
        <f>IF(SUM(B$2:B75)-COUNTIF($F$3:F74,$B$1)*200&gt;=200,$B$1,IF(SUM(C$2:C75)-COUNTIF($F$3:F74,$C$1)*260&gt;=260,$C$1,IF(SUM(D$2:D75)-COUNTIF($F$3:F74,$D$1)*320&gt;=320,$D$1,"podtrzymanie")))</f>
        <v>kostka</v>
      </c>
      <c r="G75" s="2" t="str">
        <f t="shared" si="4"/>
        <v/>
      </c>
    </row>
    <row r="76" spans="1:7">
      <c r="A76" s="2">
        <f t="shared" si="5"/>
        <v>42000</v>
      </c>
      <c r="B76" s="1">
        <v>33</v>
      </c>
      <c r="C76" s="1">
        <v>59</v>
      </c>
      <c r="D76" s="1">
        <v>46</v>
      </c>
      <c r="E76">
        <f t="shared" si="3"/>
        <v>12</v>
      </c>
      <c r="F76" t="str">
        <f>IF(SUM(B$2:B76)-COUNTIF($F$3:F75,$B$1)*200&gt;=200,$B$1,IF(SUM(C$2:C76)-COUNTIF($F$3:F75,$C$1)*260&gt;=260,$C$1,IF(SUM(D$2:D76)-COUNTIF($F$3:F75,$D$1)*320&gt;=320,$D$1,"podtrzymanie")))</f>
        <v>miał</v>
      </c>
      <c r="G76" s="2">
        <f t="shared" si="4"/>
        <v>42000</v>
      </c>
    </row>
    <row r="77" spans="1:7">
      <c r="A77" s="2">
        <f t="shared" si="5"/>
        <v>42001</v>
      </c>
      <c r="B77" s="1">
        <v>119</v>
      </c>
      <c r="C77" s="1">
        <v>57</v>
      </c>
      <c r="D77" s="1">
        <v>67</v>
      </c>
      <c r="E77">
        <f t="shared" si="3"/>
        <v>12</v>
      </c>
      <c r="F77" s="24" t="str">
        <f>IF(SUM(B$2:B77)-COUNTIF($F$3:F76,$B$1)*200&gt;=200,$B$1,IF(SUM(C$2:C77)-COUNTIF($F$3:F76,$C$1)*260&gt;=260,$C$1,IF(SUM(D$2:D77)-COUNTIF($F$3:F76,$D$1)*320&gt;=320,$D$1,"podtrzymanie")))</f>
        <v>podtrzymanie</v>
      </c>
      <c r="G77" s="2" t="str">
        <f t="shared" si="4"/>
        <v/>
      </c>
    </row>
    <row r="78" spans="1:7">
      <c r="A78" s="2">
        <f t="shared" si="5"/>
        <v>42002</v>
      </c>
      <c r="B78" s="1">
        <v>58</v>
      </c>
      <c r="C78" s="1">
        <v>176</v>
      </c>
      <c r="D78" s="1">
        <v>16</v>
      </c>
      <c r="E78">
        <f t="shared" si="3"/>
        <v>12</v>
      </c>
      <c r="F78" t="str">
        <f>IF(SUM(B$2:B78)-COUNTIF($F$3:F77,$B$1)*200&gt;=200,$B$1,IF(SUM(C$2:C78)-COUNTIF($F$3:F77,$C$1)*260&gt;=260,$C$1,IF(SUM(D$2:D78)-COUNTIF($F$3:F77,$D$1)*320&gt;=320,$D$1,"podtrzymanie")))</f>
        <v>kostka</v>
      </c>
      <c r="G78" s="2" t="str">
        <f t="shared" si="4"/>
        <v/>
      </c>
    </row>
    <row r="79" spans="1:7">
      <c r="A79" s="2">
        <f t="shared" si="5"/>
        <v>42003</v>
      </c>
      <c r="B79" s="1">
        <v>174</v>
      </c>
      <c r="C79" s="1">
        <v>61</v>
      </c>
      <c r="D79" s="1">
        <v>46</v>
      </c>
      <c r="E79">
        <f t="shared" si="3"/>
        <v>12</v>
      </c>
      <c r="F79" t="str">
        <f>IF(SUM(B$2:B79)-COUNTIF($F$3:F78,$B$1)*200&gt;=200,$B$1,IF(SUM(C$2:C79)-COUNTIF($F$3:F78,$C$1)*260&gt;=260,$C$1,IF(SUM(D$2:D79)-COUNTIF($F$3:F78,$D$1)*320&gt;=320,$D$1,"podtrzymanie")))</f>
        <v>kostka</v>
      </c>
      <c r="G79" s="2" t="str">
        <f t="shared" si="4"/>
        <v/>
      </c>
    </row>
    <row r="80" spans="1:7">
      <c r="A80" s="2">
        <f t="shared" si="5"/>
        <v>42004</v>
      </c>
      <c r="B80" s="1">
        <v>45</v>
      </c>
      <c r="C80" s="1">
        <v>154</v>
      </c>
      <c r="D80" s="1">
        <v>0</v>
      </c>
      <c r="E80">
        <f t="shared" si="3"/>
        <v>12</v>
      </c>
      <c r="F80" t="str">
        <f>IF(SUM(B$2:B80)-COUNTIF($F$3:F79,$B$1)*200&gt;=200,$B$1,IF(SUM(C$2:C80)-COUNTIF($F$3:F79,$C$1)*260&gt;=260,$C$1,IF(SUM(D$2:D80)-COUNTIF($F$3:F79,$D$1)*320&gt;=320,$D$1,"podtrzymanie")))</f>
        <v>orzech</v>
      </c>
      <c r="G80" s="2" t="str">
        <f t="shared" si="4"/>
        <v/>
      </c>
    </row>
    <row r="81" spans="1:7">
      <c r="A81" s="2">
        <f t="shared" si="5"/>
        <v>42005</v>
      </c>
      <c r="B81" s="1">
        <v>94</v>
      </c>
      <c r="C81" s="1">
        <v>120</v>
      </c>
      <c r="D81" s="1">
        <v>95</v>
      </c>
      <c r="E81">
        <f t="shared" si="3"/>
        <v>1</v>
      </c>
      <c r="F81" t="str">
        <f>IF(SUM(B$2:B81)-COUNTIF($F$3:F80,$B$1)*200&gt;=200,$B$1,IF(SUM(C$2:C81)-COUNTIF($F$3:F80,$C$1)*260&gt;=260,$C$1,IF(SUM(D$2:D81)-COUNTIF($F$3:F80,$D$1)*320&gt;=320,$D$1,"podtrzymanie")))</f>
        <v>orzech</v>
      </c>
      <c r="G81" s="2" t="str">
        <f t="shared" si="4"/>
        <v/>
      </c>
    </row>
    <row r="82" spans="1:7">
      <c r="A82" s="2">
        <f t="shared" si="5"/>
        <v>42006</v>
      </c>
      <c r="B82" s="1">
        <v>12</v>
      </c>
      <c r="C82" s="1">
        <v>5</v>
      </c>
      <c r="D82" s="1">
        <v>42</v>
      </c>
      <c r="E82">
        <f t="shared" si="3"/>
        <v>1</v>
      </c>
      <c r="F82" s="24" t="str">
        <f>IF(SUM(B$2:B82)-COUNTIF($F$3:F81,$B$1)*200&gt;=200,$B$1,IF(SUM(C$2:C82)-COUNTIF($F$3:F81,$C$1)*260&gt;=260,$C$1,IF(SUM(D$2:D82)-COUNTIF($F$3:F81,$D$1)*320&gt;=320,$D$1,"podtrzymanie")))</f>
        <v>podtrzymanie</v>
      </c>
      <c r="G82" s="2" t="str">
        <f t="shared" si="4"/>
        <v/>
      </c>
    </row>
    <row r="83" spans="1:7">
      <c r="A83" s="2">
        <f t="shared" si="5"/>
        <v>42007</v>
      </c>
      <c r="B83" s="1">
        <v>80</v>
      </c>
      <c r="C83" s="1">
        <v>170</v>
      </c>
      <c r="D83" s="1">
        <v>96</v>
      </c>
      <c r="E83">
        <f t="shared" si="3"/>
        <v>1</v>
      </c>
      <c r="F83" t="str">
        <f>IF(SUM(B$2:B83)-COUNTIF($F$3:F82,$B$1)*200&gt;=200,$B$1,IF(SUM(C$2:C83)-COUNTIF($F$3:F82,$C$1)*260&gt;=260,$C$1,IF(SUM(D$2:D83)-COUNTIF($F$3:F82,$D$1)*320&gt;=320,$D$1,"podtrzymanie")))</f>
        <v>kostka</v>
      </c>
      <c r="G83" s="2" t="str">
        <f t="shared" si="4"/>
        <v/>
      </c>
    </row>
    <row r="84" spans="1:7">
      <c r="A84" s="2">
        <f t="shared" si="5"/>
        <v>42008</v>
      </c>
      <c r="B84" s="1">
        <v>80</v>
      </c>
      <c r="C84" s="1">
        <v>10</v>
      </c>
      <c r="D84" s="1">
        <v>30</v>
      </c>
      <c r="E84">
        <f t="shared" si="3"/>
        <v>1</v>
      </c>
      <c r="F84" t="str">
        <f>IF(SUM(B$2:B84)-COUNTIF($F$3:F83,$B$1)*200&gt;=200,$B$1,IF(SUM(C$2:C84)-COUNTIF($F$3:F83,$C$1)*260&gt;=260,$C$1,IF(SUM(D$2:D84)-COUNTIF($F$3:F83,$D$1)*320&gt;=320,$D$1,"podtrzymanie")))</f>
        <v>orzech</v>
      </c>
      <c r="G84" s="2" t="str">
        <f t="shared" si="4"/>
        <v/>
      </c>
    </row>
    <row r="85" spans="1:7">
      <c r="A85" s="2">
        <f t="shared" si="5"/>
        <v>42009</v>
      </c>
      <c r="B85" s="1">
        <v>90</v>
      </c>
      <c r="C85" s="1">
        <v>80</v>
      </c>
      <c r="D85" s="1">
        <v>31</v>
      </c>
      <c r="E85">
        <f t="shared" si="3"/>
        <v>1</v>
      </c>
      <c r="F85" t="str">
        <f>IF(SUM(B$2:B85)-COUNTIF($F$3:F84,$B$1)*200&gt;=200,$B$1,IF(SUM(C$2:C85)-COUNTIF($F$3:F84,$C$1)*260&gt;=260,$C$1,IF(SUM(D$2:D85)-COUNTIF($F$3:F84,$D$1)*320&gt;=320,$D$1,"podtrzymanie")))</f>
        <v>kostka</v>
      </c>
      <c r="G85" s="2" t="str">
        <f t="shared" si="4"/>
        <v/>
      </c>
    </row>
    <row r="86" spans="1:7">
      <c r="A86" s="2">
        <f t="shared" si="5"/>
        <v>42010</v>
      </c>
      <c r="B86" s="1">
        <v>130</v>
      </c>
      <c r="C86" s="1">
        <v>163</v>
      </c>
      <c r="D86" s="1">
        <v>92</v>
      </c>
      <c r="E86">
        <f t="shared" si="3"/>
        <v>1</v>
      </c>
      <c r="F86" t="str">
        <f>IF(SUM(B$2:B86)-COUNTIF($F$3:F85,$B$1)*200&gt;=200,$B$1,IF(SUM(C$2:C86)-COUNTIF($F$3:F85,$C$1)*260&gt;=260,$C$1,IF(SUM(D$2:D86)-COUNTIF($F$3:F85,$D$1)*320&gt;=320,$D$1,"podtrzymanie")))</f>
        <v>orzech</v>
      </c>
      <c r="G86" s="2" t="str">
        <f t="shared" si="4"/>
        <v/>
      </c>
    </row>
    <row r="87" spans="1:7">
      <c r="A87" s="2">
        <f t="shared" si="5"/>
        <v>42011</v>
      </c>
      <c r="B87" s="1">
        <v>54</v>
      </c>
      <c r="C87" s="1">
        <v>7</v>
      </c>
      <c r="D87" s="1">
        <v>79</v>
      </c>
      <c r="E87">
        <f t="shared" si="3"/>
        <v>1</v>
      </c>
      <c r="F87" t="str">
        <f>IF(SUM(B$2:B87)-COUNTIF($F$3:F86,$B$1)*200&gt;=200,$B$1,IF(SUM(C$2:C87)-COUNTIF($F$3:F86,$C$1)*260&gt;=260,$C$1,IF(SUM(D$2:D87)-COUNTIF($F$3:F86,$D$1)*320&gt;=320,$D$1,"podtrzymanie")))</f>
        <v>kostka</v>
      </c>
      <c r="G87" s="2" t="str">
        <f t="shared" si="4"/>
        <v/>
      </c>
    </row>
    <row r="88" spans="1:7">
      <c r="A88" s="2">
        <f t="shared" si="5"/>
        <v>42012</v>
      </c>
      <c r="B88" s="1">
        <v>88</v>
      </c>
      <c r="C88" s="1">
        <v>125</v>
      </c>
      <c r="D88" s="1">
        <v>97</v>
      </c>
      <c r="E88">
        <f t="shared" si="3"/>
        <v>1</v>
      </c>
      <c r="F88" t="str">
        <f>IF(SUM(B$2:B88)-COUNTIF($F$3:F87,$B$1)*200&gt;=200,$B$1,IF(SUM(C$2:C88)-COUNTIF($F$3:F87,$C$1)*260&gt;=260,$C$1,IF(SUM(D$2:D88)-COUNTIF($F$3:F87,$D$1)*320&gt;=320,$D$1,"podtrzymanie")))</f>
        <v>miał</v>
      </c>
      <c r="G88" s="2">
        <f t="shared" si="4"/>
        <v>42012</v>
      </c>
    </row>
    <row r="89" spans="1:7">
      <c r="A89" s="2">
        <f t="shared" si="5"/>
        <v>42013</v>
      </c>
      <c r="B89" s="1">
        <v>83</v>
      </c>
      <c r="C89" s="1">
        <v>85</v>
      </c>
      <c r="D89" s="1">
        <v>99</v>
      </c>
      <c r="E89">
        <f t="shared" si="3"/>
        <v>1</v>
      </c>
      <c r="F89" t="str">
        <f>IF(SUM(B$2:B89)-COUNTIF($F$3:F88,$B$1)*200&gt;=200,$B$1,IF(SUM(C$2:C89)-COUNTIF($F$3:F88,$C$1)*260&gt;=260,$C$1,IF(SUM(D$2:D89)-COUNTIF($F$3:F88,$D$1)*320&gt;=320,$D$1,"podtrzymanie")))</f>
        <v>orzech</v>
      </c>
      <c r="G89" s="2" t="str">
        <f t="shared" si="4"/>
        <v/>
      </c>
    </row>
    <row r="90" spans="1:7">
      <c r="A90" s="2">
        <f t="shared" si="5"/>
        <v>42014</v>
      </c>
      <c r="B90" s="1">
        <v>139</v>
      </c>
      <c r="C90" s="1">
        <v>155</v>
      </c>
      <c r="D90" s="1">
        <v>11</v>
      </c>
      <c r="E90">
        <f t="shared" si="3"/>
        <v>1</v>
      </c>
      <c r="F90" t="str">
        <f>IF(SUM(B$2:B90)-COUNTIF($F$3:F89,$B$1)*200&gt;=200,$B$1,IF(SUM(C$2:C90)-COUNTIF($F$3:F89,$C$1)*260&gt;=260,$C$1,IF(SUM(D$2:D90)-COUNTIF($F$3:F89,$D$1)*320&gt;=320,$D$1,"podtrzymanie")))</f>
        <v>kostka</v>
      </c>
      <c r="G90" s="2" t="str">
        <f t="shared" si="4"/>
        <v/>
      </c>
    </row>
    <row r="91" spans="1:7">
      <c r="A91" s="2">
        <f t="shared" si="5"/>
        <v>42015</v>
      </c>
      <c r="B91" s="1">
        <v>82</v>
      </c>
      <c r="C91" s="1">
        <v>43</v>
      </c>
      <c r="D91" s="1">
        <v>93</v>
      </c>
      <c r="E91">
        <f t="shared" si="3"/>
        <v>1</v>
      </c>
      <c r="F91" t="str">
        <f>IF(SUM(B$2:B91)-COUNTIF($F$3:F90,$B$1)*200&gt;=200,$B$1,IF(SUM(C$2:C91)-COUNTIF($F$3:F90,$C$1)*260&gt;=260,$C$1,IF(SUM(D$2:D91)-COUNTIF($F$3:F90,$D$1)*320&gt;=320,$D$1,"podtrzymanie")))</f>
        <v>kostka</v>
      </c>
      <c r="G91" s="2" t="str">
        <f t="shared" si="4"/>
        <v/>
      </c>
    </row>
    <row r="92" spans="1:7">
      <c r="A92" s="2">
        <f t="shared" si="5"/>
        <v>42016</v>
      </c>
      <c r="B92" s="1">
        <v>23</v>
      </c>
      <c r="C92" s="1">
        <v>40</v>
      </c>
      <c r="D92" s="1">
        <v>83</v>
      </c>
      <c r="E92">
        <f t="shared" si="3"/>
        <v>1</v>
      </c>
      <c r="F92" t="str">
        <f>IF(SUM(B$2:B92)-COUNTIF($F$3:F91,$B$1)*200&gt;=200,$B$1,IF(SUM(C$2:C92)-COUNTIF($F$3:F91,$C$1)*260&gt;=260,$C$1,IF(SUM(D$2:D92)-COUNTIF($F$3:F91,$D$1)*320&gt;=320,$D$1,"podtrzymanie")))</f>
        <v>orzech</v>
      </c>
      <c r="G92" s="2" t="str">
        <f t="shared" si="4"/>
        <v/>
      </c>
    </row>
    <row r="93" spans="1:7">
      <c r="A93" s="2">
        <f t="shared" si="5"/>
        <v>42017</v>
      </c>
      <c r="B93" s="1">
        <v>118</v>
      </c>
      <c r="C93" s="1">
        <v>165</v>
      </c>
      <c r="D93" s="1">
        <v>56</v>
      </c>
      <c r="E93">
        <f t="shared" si="3"/>
        <v>1</v>
      </c>
      <c r="F93" t="str">
        <f>IF(SUM(B$2:B93)-COUNTIF($F$3:F92,$B$1)*200&gt;=200,$B$1,IF(SUM(C$2:C93)-COUNTIF($F$3:F92,$C$1)*260&gt;=260,$C$1,IF(SUM(D$2:D93)-COUNTIF($F$3:F92,$D$1)*320&gt;=320,$D$1,"podtrzymanie")))</f>
        <v>miał</v>
      </c>
      <c r="G93" s="2">
        <f t="shared" si="4"/>
        <v>42017</v>
      </c>
    </row>
    <row r="94" spans="1:7">
      <c r="A94" s="2">
        <f t="shared" si="5"/>
        <v>42018</v>
      </c>
      <c r="B94" s="1">
        <v>59</v>
      </c>
      <c r="C94" s="1">
        <v>35</v>
      </c>
      <c r="D94" s="1">
        <v>17</v>
      </c>
      <c r="E94">
        <f t="shared" si="3"/>
        <v>1</v>
      </c>
      <c r="F94" t="str">
        <f>IF(SUM(B$2:B94)-COUNTIF($F$3:F93,$B$1)*200&gt;=200,$B$1,IF(SUM(C$2:C94)-COUNTIF($F$3:F93,$C$1)*260&gt;=260,$C$1,IF(SUM(D$2:D94)-COUNTIF($F$3:F93,$D$1)*320&gt;=320,$D$1,"podtrzymanie")))</f>
        <v>kostka</v>
      </c>
      <c r="G94" s="2" t="str">
        <f t="shared" si="4"/>
        <v/>
      </c>
    </row>
    <row r="95" spans="1:7">
      <c r="A95" s="2">
        <f t="shared" si="5"/>
        <v>42019</v>
      </c>
      <c r="B95" s="1">
        <v>127</v>
      </c>
      <c r="C95" s="1">
        <v>58</v>
      </c>
      <c r="D95" s="1">
        <v>39</v>
      </c>
      <c r="E95">
        <f t="shared" si="3"/>
        <v>1</v>
      </c>
      <c r="F95" t="str">
        <f>IF(SUM(B$2:B95)-COUNTIF($F$3:F94,$B$1)*200&gt;=200,$B$1,IF(SUM(C$2:C95)-COUNTIF($F$3:F94,$C$1)*260&gt;=260,$C$1,IF(SUM(D$2:D95)-COUNTIF($F$3:F94,$D$1)*320&gt;=320,$D$1,"podtrzymanie")))</f>
        <v>orzech</v>
      </c>
      <c r="G95" s="2" t="str">
        <f t="shared" si="4"/>
        <v/>
      </c>
    </row>
    <row r="96" spans="1:7">
      <c r="A96" s="2">
        <f t="shared" si="5"/>
        <v>42020</v>
      </c>
      <c r="B96" s="1">
        <v>121</v>
      </c>
      <c r="C96" s="1">
        <v>175</v>
      </c>
      <c r="D96" s="1">
        <v>77</v>
      </c>
      <c r="E96">
        <f t="shared" si="3"/>
        <v>1</v>
      </c>
      <c r="F96" t="str">
        <f>IF(SUM(B$2:B96)-COUNTIF($F$3:F95,$B$1)*200&gt;=200,$B$1,IF(SUM(C$2:C96)-COUNTIF($F$3:F95,$C$1)*260&gt;=260,$C$1,IF(SUM(D$2:D96)-COUNTIF($F$3:F95,$D$1)*320&gt;=320,$D$1,"podtrzymanie")))</f>
        <v>kostka</v>
      </c>
      <c r="G96" s="2" t="str">
        <f t="shared" si="4"/>
        <v/>
      </c>
    </row>
    <row r="97" spans="1:7">
      <c r="A97" s="2">
        <f t="shared" si="5"/>
        <v>42021</v>
      </c>
      <c r="B97" s="1">
        <v>80</v>
      </c>
      <c r="C97" s="1">
        <v>101</v>
      </c>
      <c r="D97" s="1">
        <v>3</v>
      </c>
      <c r="E97">
        <f t="shared" si="3"/>
        <v>1</v>
      </c>
      <c r="F97" t="str">
        <f>IF(SUM(B$2:B97)-COUNTIF($F$3:F96,$B$1)*200&gt;=200,$B$1,IF(SUM(C$2:C97)-COUNTIF($F$3:F96,$C$1)*260&gt;=260,$C$1,IF(SUM(D$2:D97)-COUNTIF($F$3:F96,$D$1)*320&gt;=320,$D$1,"podtrzymanie")))</f>
        <v>orzech</v>
      </c>
      <c r="G97" s="2" t="str">
        <f t="shared" si="4"/>
        <v/>
      </c>
    </row>
    <row r="98" spans="1:7">
      <c r="A98" s="2">
        <f t="shared" si="5"/>
        <v>42022</v>
      </c>
      <c r="B98" s="1">
        <v>189</v>
      </c>
      <c r="C98" s="1">
        <v>161</v>
      </c>
      <c r="D98" s="1">
        <v>53</v>
      </c>
      <c r="E98">
        <f t="shared" si="3"/>
        <v>1</v>
      </c>
      <c r="F98" t="str">
        <f>IF(SUM(B$2:B98)-COUNTIF($F$3:F97,$B$1)*200&gt;=200,$B$1,IF(SUM(C$2:C98)-COUNTIF($F$3:F97,$C$1)*260&gt;=260,$C$1,IF(SUM(D$2:D98)-COUNTIF($F$3:F97,$D$1)*320&gt;=320,$D$1,"podtrzymanie")))</f>
        <v>kostka</v>
      </c>
      <c r="G98" s="2" t="str">
        <f t="shared" si="4"/>
        <v/>
      </c>
    </row>
    <row r="99" spans="1:7">
      <c r="A99" s="2">
        <f t="shared" si="5"/>
        <v>42023</v>
      </c>
      <c r="B99" s="1">
        <v>18</v>
      </c>
      <c r="C99" s="1">
        <v>61</v>
      </c>
      <c r="D99" s="1">
        <v>19</v>
      </c>
      <c r="E99">
        <f t="shared" si="3"/>
        <v>1</v>
      </c>
      <c r="F99" t="str">
        <f>IF(SUM(B$2:B99)-COUNTIF($F$3:F98,$B$1)*200&gt;=200,$B$1,IF(SUM(C$2:C99)-COUNTIF($F$3:F98,$C$1)*260&gt;=260,$C$1,IF(SUM(D$2:D99)-COUNTIF($F$3:F98,$D$1)*320&gt;=320,$D$1,"podtrzymanie")))</f>
        <v>orzech</v>
      </c>
      <c r="G99" s="2" t="str">
        <f t="shared" si="4"/>
        <v/>
      </c>
    </row>
    <row r="100" spans="1:7">
      <c r="A100" s="2">
        <f t="shared" si="5"/>
        <v>42024</v>
      </c>
      <c r="B100" s="1">
        <v>68</v>
      </c>
      <c r="C100" s="1">
        <v>127</v>
      </c>
      <c r="D100" s="1">
        <v>3</v>
      </c>
      <c r="E100">
        <f t="shared" si="3"/>
        <v>1</v>
      </c>
      <c r="F100" t="str">
        <f>IF(SUM(B$2:B100)-COUNTIF($F$3:F99,$B$1)*200&gt;=200,$B$1,IF(SUM(C$2:C100)-COUNTIF($F$3:F99,$C$1)*260&gt;=260,$C$1,IF(SUM(D$2:D100)-COUNTIF($F$3:F99,$D$1)*320&gt;=320,$D$1,"podtrzymanie")))</f>
        <v>kostka</v>
      </c>
      <c r="G100" s="2" t="str">
        <f t="shared" si="4"/>
        <v/>
      </c>
    </row>
    <row r="101" spans="1:7">
      <c r="A101" s="2">
        <f t="shared" si="5"/>
        <v>42025</v>
      </c>
      <c r="B101" s="1">
        <v>37</v>
      </c>
      <c r="C101" s="1">
        <v>112</v>
      </c>
      <c r="D101" s="1">
        <v>68</v>
      </c>
      <c r="E101">
        <f t="shared" si="3"/>
        <v>1</v>
      </c>
      <c r="F101" t="str">
        <f>IF(SUM(B$2:B101)-COUNTIF($F$3:F100,$B$1)*200&gt;=200,$B$1,IF(SUM(C$2:C101)-COUNTIF($F$3:F100,$C$1)*260&gt;=260,$C$1,IF(SUM(D$2:D101)-COUNTIF($F$3:F100,$D$1)*320&gt;=320,$D$1,"podtrzymanie")))</f>
        <v>orzech</v>
      </c>
      <c r="G101" s="2" t="str">
        <f t="shared" si="4"/>
        <v/>
      </c>
    </row>
    <row r="102" spans="1:7">
      <c r="A102" s="2">
        <f t="shared" si="5"/>
        <v>42026</v>
      </c>
      <c r="B102" s="1">
        <v>40</v>
      </c>
      <c r="C102" s="1">
        <v>140</v>
      </c>
      <c r="D102" s="1">
        <v>15</v>
      </c>
      <c r="E102">
        <f t="shared" si="3"/>
        <v>1</v>
      </c>
      <c r="F102" t="str">
        <f>IF(SUM(B$2:B102)-COUNTIF($F$3:F101,$B$1)*200&gt;=200,$B$1,IF(SUM(C$2:C102)-COUNTIF($F$3:F101,$C$1)*260&gt;=260,$C$1,IF(SUM(D$2:D102)-COUNTIF($F$3:F101,$D$1)*320&gt;=320,$D$1,"podtrzymanie")))</f>
        <v>miał</v>
      </c>
      <c r="G102" s="2">
        <f t="shared" si="4"/>
        <v>42026</v>
      </c>
    </row>
    <row r="103" spans="1:7">
      <c r="A103" s="2">
        <f t="shared" si="5"/>
        <v>42027</v>
      </c>
      <c r="B103" s="1">
        <v>189</v>
      </c>
      <c r="C103" s="1">
        <v>87</v>
      </c>
      <c r="D103" s="1">
        <v>64</v>
      </c>
      <c r="E103">
        <f t="shared" si="3"/>
        <v>1</v>
      </c>
      <c r="F103" t="str">
        <f>IF(SUM(B$2:B103)-COUNTIF($F$3:F102,$B$1)*200&gt;=200,$B$1,IF(SUM(C$2:C103)-COUNTIF($F$3:F102,$C$1)*260&gt;=260,$C$1,IF(SUM(D$2:D103)-COUNTIF($F$3:F102,$D$1)*320&gt;=320,$D$1,"podtrzymanie")))</f>
        <v>kostka</v>
      </c>
      <c r="G103" s="2" t="str">
        <f t="shared" si="4"/>
        <v/>
      </c>
    </row>
    <row r="104" spans="1:7">
      <c r="A104" s="2">
        <f t="shared" si="5"/>
        <v>42028</v>
      </c>
      <c r="B104" s="1">
        <v>145</v>
      </c>
      <c r="C104" s="1">
        <v>18</v>
      </c>
      <c r="D104" s="1">
        <v>1</v>
      </c>
      <c r="E104">
        <f t="shared" si="3"/>
        <v>1</v>
      </c>
      <c r="F104" t="str">
        <f>IF(SUM(B$2:B104)-COUNTIF($F$3:F103,$B$1)*200&gt;=200,$B$1,IF(SUM(C$2:C104)-COUNTIF($F$3:F103,$C$1)*260&gt;=260,$C$1,IF(SUM(D$2:D104)-COUNTIF($F$3:F103,$D$1)*320&gt;=320,$D$1,"podtrzymanie")))</f>
        <v>kostka</v>
      </c>
      <c r="G104" s="2" t="str">
        <f t="shared" si="4"/>
        <v/>
      </c>
    </row>
    <row r="105" spans="1:7">
      <c r="A105" s="2">
        <f t="shared" si="5"/>
        <v>42029</v>
      </c>
      <c r="B105" s="1">
        <v>148</v>
      </c>
      <c r="C105" s="1">
        <v>27</v>
      </c>
      <c r="D105" s="1">
        <v>13</v>
      </c>
      <c r="E105">
        <f t="shared" si="3"/>
        <v>1</v>
      </c>
      <c r="F105" t="str">
        <f>IF(SUM(B$2:B105)-COUNTIF($F$3:F104,$B$1)*200&gt;=200,$B$1,IF(SUM(C$2:C105)-COUNTIF($F$3:F104,$C$1)*260&gt;=260,$C$1,IF(SUM(D$2:D105)-COUNTIF($F$3:F104,$D$1)*320&gt;=320,$D$1,"podtrzymanie")))</f>
        <v>orzech</v>
      </c>
      <c r="G105" s="2" t="str">
        <f t="shared" si="4"/>
        <v/>
      </c>
    </row>
    <row r="106" spans="1:7">
      <c r="A106" s="2">
        <f t="shared" si="5"/>
        <v>42030</v>
      </c>
      <c r="B106" s="1">
        <v>127</v>
      </c>
      <c r="C106" s="1">
        <v>161</v>
      </c>
      <c r="D106" s="1">
        <v>31</v>
      </c>
      <c r="E106">
        <f t="shared" si="3"/>
        <v>1</v>
      </c>
      <c r="F106" t="str">
        <f>IF(SUM(B$2:B106)-COUNTIF($F$3:F105,$B$1)*200&gt;=200,$B$1,IF(SUM(C$2:C106)-COUNTIF($F$3:F105,$C$1)*260&gt;=260,$C$1,IF(SUM(D$2:D106)-COUNTIF($F$3:F105,$D$1)*320&gt;=320,$D$1,"podtrzymanie")))</f>
        <v>kostka</v>
      </c>
      <c r="G106" s="2" t="str">
        <f t="shared" si="4"/>
        <v/>
      </c>
    </row>
    <row r="107" spans="1:7">
      <c r="A107" s="2">
        <f t="shared" si="5"/>
        <v>42031</v>
      </c>
      <c r="B107" s="1">
        <v>131</v>
      </c>
      <c r="C107" s="1">
        <v>1</v>
      </c>
      <c r="D107" s="1">
        <v>98</v>
      </c>
      <c r="E107">
        <f t="shared" si="3"/>
        <v>1</v>
      </c>
      <c r="F107" t="str">
        <f>IF(SUM(B$2:B107)-COUNTIF($F$3:F106,$B$1)*200&gt;=200,$B$1,IF(SUM(C$2:C107)-COUNTIF($F$3:F106,$C$1)*260&gt;=260,$C$1,IF(SUM(D$2:D107)-COUNTIF($F$3:F106,$D$1)*320&gt;=320,$D$1,"podtrzymanie")))</f>
        <v>kostka</v>
      </c>
      <c r="G107" s="2" t="str">
        <f t="shared" si="4"/>
        <v/>
      </c>
    </row>
    <row r="108" spans="1:7">
      <c r="A108" s="2">
        <f t="shared" si="5"/>
        <v>42032</v>
      </c>
      <c r="B108" s="1">
        <v>142</v>
      </c>
      <c r="C108" s="1">
        <v>131</v>
      </c>
      <c r="D108" s="1">
        <v>62</v>
      </c>
      <c r="E108">
        <f t="shared" si="3"/>
        <v>1</v>
      </c>
      <c r="F108" t="str">
        <f>IF(SUM(B$2:B108)-COUNTIF($F$3:F107,$B$1)*200&gt;=200,$B$1,IF(SUM(C$2:C108)-COUNTIF($F$3:F107,$C$1)*260&gt;=260,$C$1,IF(SUM(D$2:D108)-COUNTIF($F$3:F107,$D$1)*320&gt;=320,$D$1,"podtrzymanie")))</f>
        <v>orzech</v>
      </c>
      <c r="G108" s="2" t="str">
        <f t="shared" si="4"/>
        <v/>
      </c>
    </row>
    <row r="109" spans="1:7">
      <c r="A109" s="2">
        <f t="shared" si="5"/>
        <v>42033</v>
      </c>
      <c r="B109" s="1">
        <v>121</v>
      </c>
      <c r="C109" s="1">
        <v>150</v>
      </c>
      <c r="D109" s="1">
        <v>25</v>
      </c>
      <c r="E109">
        <f t="shared" si="3"/>
        <v>1</v>
      </c>
      <c r="F109" t="str">
        <f>IF(SUM(B$2:B109)-COUNTIF($F$3:F108,$B$1)*200&gt;=200,$B$1,IF(SUM(C$2:C109)-COUNTIF($F$3:F108,$C$1)*260&gt;=260,$C$1,IF(SUM(D$2:D109)-COUNTIF($F$3:F108,$D$1)*320&gt;=320,$D$1,"podtrzymanie")))</f>
        <v>kostka</v>
      </c>
      <c r="G109" s="2" t="str">
        <f t="shared" si="4"/>
        <v/>
      </c>
    </row>
    <row r="110" spans="1:7">
      <c r="A110" s="2">
        <f t="shared" si="5"/>
        <v>42034</v>
      </c>
      <c r="B110" s="1">
        <v>33</v>
      </c>
      <c r="C110" s="1">
        <v>113</v>
      </c>
      <c r="D110" s="1">
        <v>62</v>
      </c>
      <c r="E110">
        <f t="shared" si="3"/>
        <v>1</v>
      </c>
      <c r="F110" t="str">
        <f>IF(SUM(B$2:B110)-COUNTIF($F$3:F109,$B$1)*200&gt;=200,$B$1,IF(SUM(C$2:C110)-COUNTIF($F$3:F109,$C$1)*260&gt;=260,$C$1,IF(SUM(D$2:D110)-COUNTIF($F$3:F109,$D$1)*320&gt;=320,$D$1,"podtrzymanie")))</f>
        <v>orzech</v>
      </c>
      <c r="G110" s="2" t="str">
        <f t="shared" si="4"/>
        <v/>
      </c>
    </row>
    <row r="111" spans="1:7">
      <c r="A111" s="2">
        <f t="shared" si="5"/>
        <v>42035</v>
      </c>
      <c r="B111" s="1">
        <v>142</v>
      </c>
      <c r="C111" s="1">
        <v>44</v>
      </c>
      <c r="D111" s="1">
        <v>92</v>
      </c>
      <c r="E111">
        <f t="shared" si="3"/>
        <v>1</v>
      </c>
      <c r="F111" t="str">
        <f>IF(SUM(B$2:B111)-COUNTIF($F$3:F110,$B$1)*200&gt;=200,$B$1,IF(SUM(C$2:C111)-COUNTIF($F$3:F110,$C$1)*260&gt;=260,$C$1,IF(SUM(D$2:D111)-COUNTIF($F$3:F110,$D$1)*320&gt;=320,$D$1,"podtrzymanie")))</f>
        <v>kostka</v>
      </c>
      <c r="G111" s="2" t="str">
        <f t="shared" si="4"/>
        <v/>
      </c>
    </row>
    <row r="112" spans="1:7">
      <c r="A112" s="2">
        <f t="shared" si="5"/>
        <v>42036</v>
      </c>
      <c r="B112" s="1">
        <v>119</v>
      </c>
      <c r="C112" s="1">
        <v>167</v>
      </c>
      <c r="D112" s="1">
        <v>64</v>
      </c>
      <c r="E112">
        <f t="shared" si="3"/>
        <v>2</v>
      </c>
      <c r="F112" t="str">
        <f>IF(SUM(B$2:B112)-COUNTIF($F$3:F111,$B$1)*200&gt;=200,$B$1,IF(SUM(C$2:C112)-COUNTIF($F$3:F111,$C$1)*260&gt;=260,$C$1,IF(SUM(D$2:D112)-COUNTIF($F$3:F111,$D$1)*320&gt;=320,$D$1,"podtrzymanie")))</f>
        <v>orzech</v>
      </c>
      <c r="G112" s="2" t="str">
        <f t="shared" si="4"/>
        <v/>
      </c>
    </row>
    <row r="113" spans="1:7">
      <c r="A113" s="2">
        <f t="shared" si="5"/>
        <v>42037</v>
      </c>
      <c r="B113" s="1">
        <v>54</v>
      </c>
      <c r="C113" s="1">
        <v>109</v>
      </c>
      <c r="D113" s="1">
        <v>65</v>
      </c>
      <c r="E113">
        <f t="shared" si="3"/>
        <v>2</v>
      </c>
      <c r="F113" t="str">
        <f>IF(SUM(B$2:B113)-COUNTIF($F$3:F112,$B$1)*200&gt;=200,$B$1,IF(SUM(C$2:C113)-COUNTIF($F$3:F112,$C$1)*260&gt;=260,$C$1,IF(SUM(D$2:D113)-COUNTIF($F$3:F112,$D$1)*320&gt;=320,$D$1,"podtrzymanie")))</f>
        <v>kostka</v>
      </c>
      <c r="G113" s="2" t="str">
        <f t="shared" si="4"/>
        <v/>
      </c>
    </row>
    <row r="114" spans="1:7">
      <c r="A114" s="2">
        <f t="shared" si="5"/>
        <v>42038</v>
      </c>
      <c r="B114" s="1">
        <v>53</v>
      </c>
      <c r="C114" s="1">
        <v>94</v>
      </c>
      <c r="D114" s="1">
        <v>43</v>
      </c>
      <c r="E114">
        <f t="shared" si="3"/>
        <v>2</v>
      </c>
      <c r="F114" t="str">
        <f>IF(SUM(B$2:B114)-COUNTIF($F$3:F113,$B$1)*200&gt;=200,$B$1,IF(SUM(C$2:C114)-COUNTIF($F$3:F113,$C$1)*260&gt;=260,$C$1,IF(SUM(D$2:D114)-COUNTIF($F$3:F113,$D$1)*320&gt;=320,$D$1,"podtrzymanie")))</f>
        <v>miał</v>
      </c>
      <c r="G114" s="2">
        <f t="shared" si="4"/>
        <v>42038</v>
      </c>
    </row>
    <row r="115" spans="1:7">
      <c r="A115" s="2">
        <f t="shared" si="5"/>
        <v>42039</v>
      </c>
      <c r="B115" s="1">
        <v>165</v>
      </c>
      <c r="C115" s="1">
        <v>101</v>
      </c>
      <c r="D115" s="1">
        <v>8</v>
      </c>
      <c r="E115">
        <f t="shared" si="3"/>
        <v>2</v>
      </c>
      <c r="F115" t="str">
        <f>IF(SUM(B$2:B115)-COUNTIF($F$3:F114,$B$1)*200&gt;=200,$B$1,IF(SUM(C$2:C115)-COUNTIF($F$3:F114,$C$1)*260&gt;=260,$C$1,IF(SUM(D$2:D115)-COUNTIF($F$3:F114,$D$1)*320&gt;=320,$D$1,"podtrzymanie")))</f>
        <v>kostka</v>
      </c>
      <c r="G115" s="2" t="str">
        <f t="shared" si="4"/>
        <v/>
      </c>
    </row>
    <row r="116" spans="1:7">
      <c r="A116" s="2">
        <f t="shared" si="5"/>
        <v>42040</v>
      </c>
      <c r="B116" s="1">
        <v>159</v>
      </c>
      <c r="C116" s="1">
        <v>68</v>
      </c>
      <c r="D116" s="1">
        <v>96</v>
      </c>
      <c r="E116">
        <f t="shared" si="3"/>
        <v>2</v>
      </c>
      <c r="F116" t="str">
        <f>IF(SUM(B$2:B116)-COUNTIF($F$3:F115,$B$1)*200&gt;=200,$B$1,IF(SUM(C$2:C116)-COUNTIF($F$3:F115,$C$1)*260&gt;=260,$C$1,IF(SUM(D$2:D116)-COUNTIF($F$3:F115,$D$1)*320&gt;=320,$D$1,"podtrzymanie")))</f>
        <v>kostka</v>
      </c>
      <c r="G116" s="2" t="str">
        <f t="shared" si="4"/>
        <v/>
      </c>
    </row>
    <row r="117" spans="1:7">
      <c r="A117" s="2">
        <f t="shared" si="5"/>
        <v>42041</v>
      </c>
      <c r="B117" s="1">
        <v>79</v>
      </c>
      <c r="C117" s="1">
        <v>119</v>
      </c>
      <c r="D117" s="1">
        <v>35</v>
      </c>
      <c r="E117">
        <f t="shared" si="3"/>
        <v>2</v>
      </c>
      <c r="F117" t="str">
        <f>IF(SUM(B$2:B117)-COUNTIF($F$3:F116,$B$1)*200&gt;=200,$B$1,IF(SUM(C$2:C117)-COUNTIF($F$3:F116,$C$1)*260&gt;=260,$C$1,IF(SUM(D$2:D117)-COUNTIF($F$3:F116,$D$1)*320&gt;=320,$D$1,"podtrzymanie")))</f>
        <v>orzech</v>
      </c>
      <c r="G117" s="2" t="str">
        <f t="shared" si="4"/>
        <v/>
      </c>
    </row>
    <row r="118" spans="1:7">
      <c r="A118" s="2">
        <f t="shared" si="5"/>
        <v>42042</v>
      </c>
      <c r="B118" s="1">
        <v>128</v>
      </c>
      <c r="C118" s="1">
        <v>148</v>
      </c>
      <c r="D118" s="1">
        <v>77</v>
      </c>
      <c r="E118">
        <f t="shared" si="3"/>
        <v>2</v>
      </c>
      <c r="F118" t="str">
        <f>IF(SUM(B$2:B118)-COUNTIF($F$3:F117,$B$1)*200&gt;=200,$B$1,IF(SUM(C$2:C118)-COUNTIF($F$3:F117,$C$1)*260&gt;=260,$C$1,IF(SUM(D$2:D118)-COUNTIF($F$3:F117,$D$1)*320&gt;=320,$D$1,"podtrzymanie")))</f>
        <v>kostka</v>
      </c>
      <c r="G118" s="2" t="str">
        <f t="shared" si="4"/>
        <v/>
      </c>
    </row>
    <row r="119" spans="1:7">
      <c r="A119" s="2">
        <f t="shared" si="5"/>
        <v>42043</v>
      </c>
      <c r="B119" s="1">
        <v>195</v>
      </c>
      <c r="C119" s="1">
        <v>39</v>
      </c>
      <c r="D119" s="1">
        <v>77</v>
      </c>
      <c r="E119">
        <f t="shared" si="3"/>
        <v>2</v>
      </c>
      <c r="F119" t="str">
        <f>IF(SUM(B$2:B119)-COUNTIF($F$3:F118,$B$1)*200&gt;=200,$B$1,IF(SUM(C$2:C119)-COUNTIF($F$3:F118,$C$1)*260&gt;=260,$C$1,IF(SUM(D$2:D119)-COUNTIF($F$3:F118,$D$1)*320&gt;=320,$D$1,"podtrzymanie")))</f>
        <v>kostka</v>
      </c>
      <c r="G119" s="2" t="str">
        <f t="shared" si="4"/>
        <v/>
      </c>
    </row>
    <row r="120" spans="1:7">
      <c r="A120" s="2">
        <f t="shared" si="5"/>
        <v>42044</v>
      </c>
      <c r="B120" s="1">
        <v>87</v>
      </c>
      <c r="C120" s="1">
        <v>8</v>
      </c>
      <c r="D120" s="1">
        <v>17</v>
      </c>
      <c r="E120">
        <f t="shared" si="3"/>
        <v>2</v>
      </c>
      <c r="F120" t="str">
        <f>IF(SUM(B$2:B120)-COUNTIF($F$3:F119,$B$1)*200&gt;=200,$B$1,IF(SUM(C$2:C120)-COUNTIF($F$3:F119,$C$1)*260&gt;=260,$C$1,IF(SUM(D$2:D120)-COUNTIF($F$3:F119,$D$1)*320&gt;=320,$D$1,"podtrzymanie")))</f>
        <v>orzech</v>
      </c>
      <c r="G120" s="2" t="str">
        <f t="shared" si="4"/>
        <v/>
      </c>
    </row>
    <row r="121" spans="1:7">
      <c r="A121" s="2">
        <f t="shared" si="5"/>
        <v>42045</v>
      </c>
      <c r="B121" s="1">
        <v>114</v>
      </c>
      <c r="C121" s="1">
        <v>124</v>
      </c>
      <c r="D121" s="1">
        <v>94</v>
      </c>
      <c r="E121">
        <f t="shared" si="3"/>
        <v>2</v>
      </c>
      <c r="F121" t="str">
        <f>IF(SUM(B$2:B121)-COUNTIF($F$3:F120,$B$1)*200&gt;=200,$B$1,IF(SUM(C$2:C121)-COUNTIF($F$3:F120,$C$1)*260&gt;=260,$C$1,IF(SUM(D$2:D121)-COUNTIF($F$3:F120,$D$1)*320&gt;=320,$D$1,"podtrzymanie")))</f>
        <v>kostka</v>
      </c>
      <c r="G121" s="2" t="str">
        <f t="shared" si="4"/>
        <v/>
      </c>
    </row>
    <row r="122" spans="1:7">
      <c r="A122" s="2">
        <f t="shared" si="5"/>
        <v>42046</v>
      </c>
      <c r="B122" s="1">
        <v>126</v>
      </c>
      <c r="C122" s="1">
        <v>122</v>
      </c>
      <c r="D122" s="1">
        <v>39</v>
      </c>
      <c r="E122">
        <f t="shared" si="3"/>
        <v>2</v>
      </c>
      <c r="F122" t="str">
        <f>IF(SUM(B$2:B122)-COUNTIF($F$3:F121,$B$1)*200&gt;=200,$B$1,IF(SUM(C$2:C122)-COUNTIF($F$3:F121,$C$1)*260&gt;=260,$C$1,IF(SUM(D$2:D122)-COUNTIF($F$3:F121,$D$1)*320&gt;=320,$D$1,"podtrzymanie")))</f>
        <v>orzech</v>
      </c>
      <c r="G122" s="2" t="str">
        <f t="shared" si="4"/>
        <v/>
      </c>
    </row>
    <row r="123" spans="1:7">
      <c r="A123" s="2">
        <f t="shared" si="5"/>
        <v>42047</v>
      </c>
      <c r="B123" s="1">
        <v>96</v>
      </c>
      <c r="C123" s="1">
        <v>113</v>
      </c>
      <c r="D123" s="1">
        <v>28</v>
      </c>
      <c r="E123">
        <f t="shared" si="3"/>
        <v>2</v>
      </c>
      <c r="F123" t="str">
        <f>IF(SUM(B$2:B123)-COUNTIF($F$3:F122,$B$1)*200&gt;=200,$B$1,IF(SUM(C$2:C123)-COUNTIF($F$3:F122,$C$1)*260&gt;=260,$C$1,IF(SUM(D$2:D123)-COUNTIF($F$3:F122,$D$1)*320&gt;=320,$D$1,"podtrzymanie")))</f>
        <v>kostka</v>
      </c>
      <c r="G123" s="2" t="str">
        <f t="shared" si="4"/>
        <v/>
      </c>
    </row>
    <row r="124" spans="1:7">
      <c r="A124" s="2">
        <f t="shared" si="5"/>
        <v>42048</v>
      </c>
      <c r="B124" s="1">
        <v>165</v>
      </c>
      <c r="C124" s="1">
        <v>4</v>
      </c>
      <c r="D124" s="1">
        <v>83</v>
      </c>
      <c r="E124">
        <f t="shared" si="3"/>
        <v>2</v>
      </c>
      <c r="F124" t="str">
        <f>IF(SUM(B$2:B124)-COUNTIF($F$3:F123,$B$1)*200&gt;=200,$B$1,IF(SUM(C$2:C124)-COUNTIF($F$3:F123,$C$1)*260&gt;=260,$C$1,IF(SUM(D$2:D124)-COUNTIF($F$3:F123,$D$1)*320&gt;=320,$D$1,"podtrzymanie")))</f>
        <v>kostka</v>
      </c>
      <c r="G124" s="2" t="str">
        <f t="shared" si="4"/>
        <v/>
      </c>
    </row>
    <row r="125" spans="1:7">
      <c r="A125" s="2">
        <f t="shared" si="5"/>
        <v>42049</v>
      </c>
      <c r="B125" s="1">
        <v>1</v>
      </c>
      <c r="C125" s="1">
        <v>117</v>
      </c>
      <c r="D125" s="1">
        <v>76</v>
      </c>
      <c r="E125">
        <f t="shared" si="3"/>
        <v>2</v>
      </c>
      <c r="F125" t="str">
        <f>IF(SUM(B$2:B125)-COUNTIF($F$3:F124,$B$1)*200&gt;=200,$B$1,IF(SUM(C$2:C125)-COUNTIF($F$3:F124,$C$1)*260&gt;=260,$C$1,IF(SUM(D$2:D125)-COUNTIF($F$3:F124,$D$1)*320&gt;=320,$D$1,"podtrzymanie")))</f>
        <v>orzech</v>
      </c>
      <c r="G125" s="2" t="str">
        <f t="shared" si="4"/>
        <v/>
      </c>
    </row>
    <row r="126" spans="1:7">
      <c r="A126" s="2">
        <f t="shared" si="5"/>
        <v>42050</v>
      </c>
      <c r="B126" s="1">
        <v>107</v>
      </c>
      <c r="C126" s="1">
        <v>70</v>
      </c>
      <c r="D126" s="1">
        <v>28</v>
      </c>
      <c r="E126">
        <f t="shared" si="3"/>
        <v>2</v>
      </c>
      <c r="F126" t="str">
        <f>IF(SUM(B$2:B126)-COUNTIF($F$3:F125,$B$1)*200&gt;=200,$B$1,IF(SUM(C$2:C126)-COUNTIF($F$3:F125,$C$1)*260&gt;=260,$C$1,IF(SUM(D$2:D126)-COUNTIF($F$3:F125,$D$1)*320&gt;=320,$D$1,"podtrzymanie")))</f>
        <v>miał</v>
      </c>
      <c r="G126" s="2">
        <f t="shared" si="4"/>
        <v>42050</v>
      </c>
    </row>
    <row r="127" spans="1:7">
      <c r="A127" s="2">
        <f t="shared" si="5"/>
        <v>42051</v>
      </c>
      <c r="B127" s="1">
        <v>83</v>
      </c>
      <c r="C127" s="1">
        <v>81</v>
      </c>
      <c r="D127" s="1">
        <v>1</v>
      </c>
      <c r="E127">
        <f t="shared" si="3"/>
        <v>2</v>
      </c>
      <c r="F127" t="str">
        <f>IF(SUM(B$2:B127)-COUNTIF($F$3:F126,$B$1)*200&gt;=200,$B$1,IF(SUM(C$2:C127)-COUNTIF($F$3:F126,$C$1)*260&gt;=260,$C$1,IF(SUM(D$2:D127)-COUNTIF($F$3:F126,$D$1)*320&gt;=320,$D$1,"podtrzymanie")))</f>
        <v>orzech</v>
      </c>
      <c r="G127" s="2" t="str">
        <f t="shared" si="4"/>
        <v/>
      </c>
    </row>
    <row r="128" spans="1:7">
      <c r="A128" s="2">
        <f t="shared" si="5"/>
        <v>42052</v>
      </c>
      <c r="B128" s="1">
        <v>43</v>
      </c>
      <c r="C128" s="1">
        <v>109</v>
      </c>
      <c r="D128" s="1">
        <v>50</v>
      </c>
      <c r="E128">
        <f t="shared" si="3"/>
        <v>2</v>
      </c>
      <c r="F128" t="str">
        <f>IF(SUM(B$2:B128)-COUNTIF($F$3:F127,$B$1)*200&gt;=200,$B$1,IF(SUM(C$2:C128)-COUNTIF($F$3:F127,$C$1)*260&gt;=260,$C$1,IF(SUM(D$2:D128)-COUNTIF($F$3:F127,$D$1)*320&gt;=320,$D$1,"podtrzymanie")))</f>
        <v>kostka</v>
      </c>
      <c r="G128" s="2" t="str">
        <f t="shared" si="4"/>
        <v/>
      </c>
    </row>
    <row r="129" spans="1:7">
      <c r="A129" s="2">
        <f t="shared" si="5"/>
        <v>42053</v>
      </c>
      <c r="B129" s="1">
        <v>52</v>
      </c>
      <c r="C129" s="1">
        <v>110</v>
      </c>
      <c r="D129" s="1">
        <v>19</v>
      </c>
      <c r="E129">
        <f t="shared" si="3"/>
        <v>2</v>
      </c>
      <c r="F129" t="str">
        <f>IF(SUM(B$2:B129)-COUNTIF($F$3:F128,$B$1)*200&gt;=200,$B$1,IF(SUM(C$2:C129)-COUNTIF($F$3:F128,$C$1)*260&gt;=260,$C$1,IF(SUM(D$2:D129)-COUNTIF($F$3:F128,$D$1)*320&gt;=320,$D$1,"podtrzymanie")))</f>
        <v>miał</v>
      </c>
      <c r="G129" s="2">
        <f t="shared" si="4"/>
        <v>42053</v>
      </c>
    </row>
    <row r="130" spans="1:7">
      <c r="A130" s="2">
        <f t="shared" si="5"/>
        <v>42054</v>
      </c>
      <c r="B130" s="1">
        <v>104</v>
      </c>
      <c r="C130" s="1">
        <v>132</v>
      </c>
      <c r="D130" s="1">
        <v>57</v>
      </c>
      <c r="E130">
        <f t="shared" si="3"/>
        <v>2</v>
      </c>
      <c r="F130" t="str">
        <f>IF(SUM(B$2:B130)-COUNTIF($F$3:F129,$B$1)*200&gt;=200,$B$1,IF(SUM(C$2:C130)-COUNTIF($F$3:F129,$C$1)*260&gt;=260,$C$1,IF(SUM(D$2:D130)-COUNTIF($F$3:F129,$D$1)*320&gt;=320,$D$1,"podtrzymanie")))</f>
        <v>orzech</v>
      </c>
      <c r="G130" s="2" t="str">
        <f t="shared" si="4"/>
        <v/>
      </c>
    </row>
    <row r="131" spans="1:7">
      <c r="A131" s="2">
        <f t="shared" si="5"/>
        <v>42055</v>
      </c>
      <c r="B131" s="1">
        <v>57</v>
      </c>
      <c r="C131" s="1">
        <v>150</v>
      </c>
      <c r="D131" s="1">
        <v>36</v>
      </c>
      <c r="E131">
        <f t="shared" ref="E131:E185" si="6">MONTH(A131)</f>
        <v>2</v>
      </c>
      <c r="F131" t="str">
        <f>IF(SUM(B$2:B131)-COUNTIF($F$3:F130,$B$1)*200&gt;=200,$B$1,IF(SUM(C$2:C131)-COUNTIF($F$3:F130,$C$1)*260&gt;=260,$C$1,IF(SUM(D$2:D131)-COUNTIF($F$3:F130,$D$1)*320&gt;=320,$D$1,"podtrzymanie")))</f>
        <v>kostka</v>
      </c>
      <c r="G131" s="2" t="str">
        <f t="shared" si="4"/>
        <v/>
      </c>
    </row>
    <row r="132" spans="1:7">
      <c r="A132" s="2">
        <f t="shared" si="5"/>
        <v>42056</v>
      </c>
      <c r="B132" s="1">
        <v>86</v>
      </c>
      <c r="C132" s="1">
        <v>183</v>
      </c>
      <c r="D132" s="1">
        <v>0</v>
      </c>
      <c r="E132">
        <f t="shared" si="6"/>
        <v>2</v>
      </c>
      <c r="F132" t="str">
        <f>IF(SUM(B$2:B132)-COUNTIF($F$3:F131,$B$1)*200&gt;=200,$B$1,IF(SUM(C$2:C132)-COUNTIF($F$3:F131,$C$1)*260&gt;=260,$C$1,IF(SUM(D$2:D132)-COUNTIF($F$3:F131,$D$1)*320&gt;=320,$D$1,"podtrzymanie")))</f>
        <v>orzech</v>
      </c>
      <c r="G132" s="2" t="str">
        <f t="shared" ref="G132:G185" si="7">IF(F132="miał",A132,"")</f>
        <v/>
      </c>
    </row>
    <row r="133" spans="1:7">
      <c r="A133" s="2">
        <f t="shared" ref="A133:A185" si="8">A132+1</f>
        <v>42057</v>
      </c>
      <c r="B133" s="1">
        <v>108</v>
      </c>
      <c r="C133" s="1">
        <v>20</v>
      </c>
      <c r="D133" s="1">
        <v>87</v>
      </c>
      <c r="E133">
        <f t="shared" si="6"/>
        <v>2</v>
      </c>
      <c r="F133" t="str">
        <f>IF(SUM(B$2:B133)-COUNTIF($F$3:F132,$B$1)*200&gt;=200,$B$1,IF(SUM(C$2:C133)-COUNTIF($F$3:F132,$C$1)*260&gt;=260,$C$1,IF(SUM(D$2:D133)-COUNTIF($F$3:F132,$D$1)*320&gt;=320,$D$1,"podtrzymanie")))</f>
        <v>kostka</v>
      </c>
      <c r="G133" s="2" t="str">
        <f t="shared" si="7"/>
        <v/>
      </c>
    </row>
    <row r="134" spans="1:7">
      <c r="A134" s="2">
        <f t="shared" si="8"/>
        <v>42058</v>
      </c>
      <c r="B134" s="1">
        <v>102</v>
      </c>
      <c r="C134" s="1">
        <v>142</v>
      </c>
      <c r="D134" s="1">
        <v>20</v>
      </c>
      <c r="E134">
        <f t="shared" si="6"/>
        <v>2</v>
      </c>
      <c r="F134" t="str">
        <f>IF(SUM(B$2:B134)-COUNTIF($F$3:F133,$B$1)*200&gt;=200,$B$1,IF(SUM(C$2:C134)-COUNTIF($F$3:F133,$C$1)*260&gt;=260,$C$1,IF(SUM(D$2:D134)-COUNTIF($F$3:F133,$D$1)*320&gt;=320,$D$1,"podtrzymanie")))</f>
        <v>orzech</v>
      </c>
      <c r="G134" s="2" t="str">
        <f t="shared" si="7"/>
        <v/>
      </c>
    </row>
    <row r="135" spans="1:7">
      <c r="A135" s="2">
        <f t="shared" si="8"/>
        <v>42059</v>
      </c>
      <c r="B135" s="1">
        <v>81</v>
      </c>
      <c r="C135" s="1">
        <v>133</v>
      </c>
      <c r="D135" s="1">
        <v>25</v>
      </c>
      <c r="E135">
        <f t="shared" si="6"/>
        <v>2</v>
      </c>
      <c r="F135" t="str">
        <f>IF(SUM(B$2:B135)-COUNTIF($F$3:F134,$B$1)*200&gt;=200,$B$1,IF(SUM(C$2:C135)-COUNTIF($F$3:F134,$C$1)*260&gt;=260,$C$1,IF(SUM(D$2:D135)-COUNTIF($F$3:F134,$D$1)*320&gt;=320,$D$1,"podtrzymanie")))</f>
        <v>kostka</v>
      </c>
      <c r="G135" s="2" t="str">
        <f t="shared" si="7"/>
        <v/>
      </c>
    </row>
    <row r="136" spans="1:7">
      <c r="A136" s="2">
        <f t="shared" si="8"/>
        <v>42060</v>
      </c>
      <c r="B136" s="1">
        <v>59</v>
      </c>
      <c r="C136" s="1">
        <v>87</v>
      </c>
      <c r="D136" s="1">
        <v>10</v>
      </c>
      <c r="E136">
        <f t="shared" si="6"/>
        <v>2</v>
      </c>
      <c r="F136" t="str">
        <f>IF(SUM(B$2:B136)-COUNTIF($F$3:F135,$B$1)*200&gt;=200,$B$1,IF(SUM(C$2:C136)-COUNTIF($F$3:F135,$C$1)*260&gt;=260,$C$1,IF(SUM(D$2:D136)-COUNTIF($F$3:F135,$D$1)*320&gt;=320,$D$1,"podtrzymanie")))</f>
        <v>orzech</v>
      </c>
      <c r="G136" s="2" t="str">
        <f t="shared" si="7"/>
        <v/>
      </c>
    </row>
    <row r="137" spans="1:7">
      <c r="A137" s="2">
        <f t="shared" si="8"/>
        <v>42061</v>
      </c>
      <c r="B137" s="1">
        <v>21</v>
      </c>
      <c r="C137" s="1">
        <v>75</v>
      </c>
      <c r="D137" s="1">
        <v>65</v>
      </c>
      <c r="E137">
        <f t="shared" si="6"/>
        <v>2</v>
      </c>
      <c r="F137" t="str">
        <f>IF(SUM(B$2:B137)-COUNTIF($F$3:F136,$B$1)*200&gt;=200,$B$1,IF(SUM(C$2:C137)-COUNTIF($F$3:F136,$C$1)*260&gt;=260,$C$1,IF(SUM(D$2:D137)-COUNTIF($F$3:F136,$D$1)*320&gt;=320,$D$1,"podtrzymanie")))</f>
        <v>miał</v>
      </c>
      <c r="G137" s="2">
        <f t="shared" si="7"/>
        <v>42061</v>
      </c>
    </row>
    <row r="138" spans="1:7">
      <c r="A138" s="2">
        <f t="shared" si="8"/>
        <v>42062</v>
      </c>
      <c r="B138" s="1">
        <v>79</v>
      </c>
      <c r="C138" s="1">
        <v>14</v>
      </c>
      <c r="D138" s="1">
        <v>27</v>
      </c>
      <c r="E138">
        <f t="shared" si="6"/>
        <v>2</v>
      </c>
      <c r="F138" t="str">
        <f>IF(SUM(B$2:B138)-COUNTIF($F$3:F137,$B$1)*200&gt;=200,$B$1,IF(SUM(C$2:C138)-COUNTIF($F$3:F137,$C$1)*260&gt;=260,$C$1,IF(SUM(D$2:D138)-COUNTIF($F$3:F137,$D$1)*320&gt;=320,$D$1,"podtrzymanie")))</f>
        <v>miał</v>
      </c>
      <c r="G138" s="2">
        <f t="shared" si="7"/>
        <v>42062</v>
      </c>
    </row>
    <row r="139" spans="1:7">
      <c r="A139" s="2">
        <f t="shared" si="8"/>
        <v>42063</v>
      </c>
      <c r="B139" s="1">
        <v>56</v>
      </c>
      <c r="C139" s="1">
        <v>12</v>
      </c>
      <c r="D139" s="1">
        <v>25</v>
      </c>
      <c r="E139">
        <f t="shared" si="6"/>
        <v>2</v>
      </c>
      <c r="F139" t="str">
        <f>IF(SUM(B$2:B139)-COUNTIF($F$3:F138,$B$1)*200&gt;=200,$B$1,IF(SUM(C$2:C139)-COUNTIF($F$3:F138,$C$1)*260&gt;=260,$C$1,IF(SUM(D$2:D139)-COUNTIF($F$3:F138,$D$1)*320&gt;=320,$D$1,"podtrzymanie")))</f>
        <v>kostka</v>
      </c>
      <c r="G139" s="2" t="str">
        <f t="shared" si="7"/>
        <v/>
      </c>
    </row>
    <row r="140" spans="1:7">
      <c r="A140" s="2">
        <f t="shared" si="8"/>
        <v>42064</v>
      </c>
      <c r="B140" s="1">
        <v>195</v>
      </c>
      <c r="C140" s="1">
        <v>90</v>
      </c>
      <c r="D140" s="1">
        <v>56</v>
      </c>
      <c r="E140">
        <f t="shared" si="6"/>
        <v>3</v>
      </c>
      <c r="F140" t="str">
        <f>IF(SUM(B$2:B140)-COUNTIF($F$3:F139,$B$1)*200&gt;=200,$B$1,IF(SUM(C$2:C140)-COUNTIF($F$3:F139,$C$1)*260&gt;=260,$C$1,IF(SUM(D$2:D140)-COUNTIF($F$3:F139,$D$1)*320&gt;=320,$D$1,"podtrzymanie")))</f>
        <v>kostka</v>
      </c>
      <c r="G140" s="2" t="str">
        <f t="shared" si="7"/>
        <v/>
      </c>
    </row>
    <row r="141" spans="1:7">
      <c r="A141" s="2">
        <f t="shared" si="8"/>
        <v>42065</v>
      </c>
      <c r="B141" s="1">
        <v>113</v>
      </c>
      <c r="C141" s="1">
        <v>90</v>
      </c>
      <c r="D141" s="1">
        <v>24</v>
      </c>
      <c r="E141">
        <f t="shared" si="6"/>
        <v>3</v>
      </c>
      <c r="F141" t="str">
        <f>IF(SUM(B$2:B141)-COUNTIF($F$3:F140,$B$1)*200&gt;=200,$B$1,IF(SUM(C$2:C141)-COUNTIF($F$3:F140,$C$1)*260&gt;=260,$C$1,IF(SUM(D$2:D141)-COUNTIF($F$3:F140,$D$1)*320&gt;=320,$D$1,"podtrzymanie")))</f>
        <v>orzech</v>
      </c>
      <c r="G141" s="2" t="str">
        <f t="shared" si="7"/>
        <v/>
      </c>
    </row>
    <row r="142" spans="1:7">
      <c r="A142" s="2">
        <f t="shared" si="8"/>
        <v>42066</v>
      </c>
      <c r="B142" s="1">
        <v>93</v>
      </c>
      <c r="C142" s="1">
        <v>139</v>
      </c>
      <c r="D142" s="1">
        <v>47</v>
      </c>
      <c r="E142">
        <f t="shared" si="6"/>
        <v>3</v>
      </c>
      <c r="F142" t="str">
        <f>IF(SUM(B$2:B142)-COUNTIF($F$3:F141,$B$1)*200&gt;=200,$B$1,IF(SUM(C$2:C142)-COUNTIF($F$3:F141,$C$1)*260&gt;=260,$C$1,IF(SUM(D$2:D142)-COUNTIF($F$3:F141,$D$1)*320&gt;=320,$D$1,"podtrzymanie")))</f>
        <v>kostka</v>
      </c>
      <c r="G142" s="2" t="str">
        <f t="shared" si="7"/>
        <v/>
      </c>
    </row>
    <row r="143" spans="1:7">
      <c r="A143" s="2">
        <f t="shared" si="8"/>
        <v>42067</v>
      </c>
      <c r="B143" s="1">
        <v>93</v>
      </c>
      <c r="C143" s="1">
        <v>147</v>
      </c>
      <c r="D143" s="1">
        <v>26</v>
      </c>
      <c r="E143">
        <f t="shared" si="6"/>
        <v>3</v>
      </c>
      <c r="F143" t="str">
        <f>IF(SUM(B$2:B143)-COUNTIF($F$3:F142,$B$1)*200&gt;=200,$B$1,IF(SUM(C$2:C143)-COUNTIF($F$3:F142,$C$1)*260&gt;=260,$C$1,IF(SUM(D$2:D143)-COUNTIF($F$3:F142,$D$1)*320&gt;=320,$D$1,"podtrzymanie")))</f>
        <v>orzech</v>
      </c>
      <c r="G143" s="2" t="str">
        <f t="shared" si="7"/>
        <v/>
      </c>
    </row>
    <row r="144" spans="1:7">
      <c r="A144" s="2">
        <f t="shared" si="8"/>
        <v>42068</v>
      </c>
      <c r="B144" s="1">
        <v>79</v>
      </c>
      <c r="C144" s="1">
        <v>145</v>
      </c>
      <c r="D144" s="1">
        <v>36</v>
      </c>
      <c r="E144">
        <f t="shared" si="6"/>
        <v>3</v>
      </c>
      <c r="F144" t="str">
        <f>IF(SUM(B$2:B144)-COUNTIF($F$3:F143,$B$1)*200&gt;=200,$B$1,IF(SUM(C$2:C144)-COUNTIF($F$3:F143,$C$1)*260&gt;=260,$C$1,IF(SUM(D$2:D144)-COUNTIF($F$3:F143,$D$1)*320&gt;=320,$D$1,"podtrzymanie")))</f>
        <v>kostka</v>
      </c>
      <c r="G144" s="2" t="str">
        <f t="shared" si="7"/>
        <v/>
      </c>
    </row>
    <row r="145" spans="1:7">
      <c r="A145" s="2">
        <f t="shared" si="8"/>
        <v>42069</v>
      </c>
      <c r="B145" s="1">
        <v>148</v>
      </c>
      <c r="C145" s="1">
        <v>127</v>
      </c>
      <c r="D145" s="1">
        <v>27</v>
      </c>
      <c r="E145">
        <f t="shared" si="6"/>
        <v>3</v>
      </c>
      <c r="F145" t="str">
        <f>IF(SUM(B$2:B145)-COUNTIF($F$3:F144,$B$1)*200&gt;=200,$B$1,IF(SUM(C$2:C145)-COUNTIF($F$3:F144,$C$1)*260&gt;=260,$C$1,IF(SUM(D$2:D145)-COUNTIF($F$3:F144,$D$1)*320&gt;=320,$D$1,"podtrzymanie")))</f>
        <v>orzech</v>
      </c>
      <c r="G145" s="2" t="str">
        <f t="shared" si="7"/>
        <v/>
      </c>
    </row>
    <row r="146" spans="1:7">
      <c r="A146" s="2">
        <f t="shared" si="8"/>
        <v>42070</v>
      </c>
      <c r="B146" s="1">
        <v>132</v>
      </c>
      <c r="C146" s="1">
        <v>128</v>
      </c>
      <c r="D146" s="1">
        <v>37</v>
      </c>
      <c r="E146">
        <f t="shared" si="6"/>
        <v>3</v>
      </c>
      <c r="F146" t="str">
        <f>IF(SUM(B$2:B146)-COUNTIF($F$3:F145,$B$1)*200&gt;=200,$B$1,IF(SUM(C$2:C146)-COUNTIF($F$3:F145,$C$1)*260&gt;=260,$C$1,IF(SUM(D$2:D146)-COUNTIF($F$3:F145,$D$1)*320&gt;=320,$D$1,"podtrzymanie")))</f>
        <v>kostka</v>
      </c>
      <c r="G146" s="2" t="str">
        <f t="shared" si="7"/>
        <v/>
      </c>
    </row>
    <row r="147" spans="1:7">
      <c r="A147" s="2">
        <f t="shared" si="8"/>
        <v>42071</v>
      </c>
      <c r="B147" s="1">
        <v>22</v>
      </c>
      <c r="C147" s="1">
        <v>115</v>
      </c>
      <c r="D147" s="1">
        <v>28</v>
      </c>
      <c r="E147">
        <f t="shared" si="6"/>
        <v>3</v>
      </c>
      <c r="F147" t="str">
        <f>IF(SUM(B$2:B147)-COUNTIF($F$3:F146,$B$1)*200&gt;=200,$B$1,IF(SUM(C$2:C147)-COUNTIF($F$3:F146,$C$1)*260&gt;=260,$C$1,IF(SUM(D$2:D147)-COUNTIF($F$3:F146,$D$1)*320&gt;=320,$D$1,"podtrzymanie")))</f>
        <v>orzech</v>
      </c>
      <c r="G147" s="2" t="str">
        <f t="shared" si="7"/>
        <v/>
      </c>
    </row>
    <row r="148" spans="1:7">
      <c r="A148" s="2">
        <f t="shared" si="8"/>
        <v>42072</v>
      </c>
      <c r="B148" s="1">
        <v>50</v>
      </c>
      <c r="C148" s="1">
        <v>99</v>
      </c>
      <c r="D148" s="1">
        <v>78</v>
      </c>
      <c r="E148">
        <f t="shared" si="6"/>
        <v>3</v>
      </c>
      <c r="F148" t="str">
        <f>IF(SUM(B$2:B148)-COUNTIF($F$3:F147,$B$1)*200&gt;=200,$B$1,IF(SUM(C$2:C148)-COUNTIF($F$3:F147,$C$1)*260&gt;=260,$C$1,IF(SUM(D$2:D148)-COUNTIF($F$3:F147,$D$1)*320&gt;=320,$D$1,"podtrzymanie")))</f>
        <v>miał</v>
      </c>
      <c r="G148" s="2">
        <f t="shared" si="7"/>
        <v>42072</v>
      </c>
    </row>
    <row r="149" spans="1:7">
      <c r="A149" s="2">
        <f t="shared" si="8"/>
        <v>42073</v>
      </c>
      <c r="B149" s="1">
        <v>178</v>
      </c>
      <c r="C149" s="1">
        <v>146</v>
      </c>
      <c r="D149" s="1">
        <v>75</v>
      </c>
      <c r="E149">
        <f t="shared" si="6"/>
        <v>3</v>
      </c>
      <c r="F149" t="str">
        <f>IF(SUM(B$2:B149)-COUNTIF($F$3:F148,$B$1)*200&gt;=200,$B$1,IF(SUM(C$2:C149)-COUNTIF($F$3:F148,$C$1)*260&gt;=260,$C$1,IF(SUM(D$2:D149)-COUNTIF($F$3:F148,$D$1)*320&gt;=320,$D$1,"podtrzymanie")))</f>
        <v>kostka</v>
      </c>
      <c r="G149" s="2" t="str">
        <f t="shared" si="7"/>
        <v/>
      </c>
    </row>
    <row r="150" spans="1:7">
      <c r="A150" s="2">
        <f t="shared" si="8"/>
        <v>42074</v>
      </c>
      <c r="B150" s="1">
        <v>97</v>
      </c>
      <c r="C150" s="1">
        <v>135</v>
      </c>
      <c r="D150" s="1">
        <v>66</v>
      </c>
      <c r="E150">
        <f t="shared" si="6"/>
        <v>3</v>
      </c>
      <c r="F150" t="str">
        <f>IF(SUM(B$2:B150)-COUNTIF($F$3:F149,$B$1)*200&gt;=200,$B$1,IF(SUM(C$2:C150)-COUNTIF($F$3:F149,$C$1)*260&gt;=260,$C$1,IF(SUM(D$2:D150)-COUNTIF($F$3:F149,$D$1)*320&gt;=320,$D$1,"podtrzymanie")))</f>
        <v>kostka</v>
      </c>
      <c r="G150" s="2" t="str">
        <f t="shared" si="7"/>
        <v/>
      </c>
    </row>
    <row r="151" spans="1:7">
      <c r="A151" s="2">
        <f t="shared" si="8"/>
        <v>42075</v>
      </c>
      <c r="B151" s="1">
        <v>138</v>
      </c>
      <c r="C151" s="1">
        <v>160</v>
      </c>
      <c r="D151" s="1">
        <v>6</v>
      </c>
      <c r="E151">
        <f t="shared" si="6"/>
        <v>3</v>
      </c>
      <c r="F151" t="str">
        <f>IF(SUM(B$2:B151)-COUNTIF($F$3:F150,$B$1)*200&gt;=200,$B$1,IF(SUM(C$2:C151)-COUNTIF($F$3:F150,$C$1)*260&gt;=260,$C$1,IF(SUM(D$2:D151)-COUNTIF($F$3:F150,$D$1)*320&gt;=320,$D$1,"podtrzymanie")))</f>
        <v>orzech</v>
      </c>
      <c r="G151" s="2" t="str">
        <f t="shared" si="7"/>
        <v/>
      </c>
    </row>
    <row r="152" spans="1:7">
      <c r="A152" s="2">
        <f t="shared" si="8"/>
        <v>42076</v>
      </c>
      <c r="B152" s="1">
        <v>194</v>
      </c>
      <c r="C152" s="1">
        <v>87</v>
      </c>
      <c r="D152" s="1">
        <v>60</v>
      </c>
      <c r="E152">
        <f t="shared" si="6"/>
        <v>3</v>
      </c>
      <c r="F152" t="str">
        <f>IF(SUM(B$2:B152)-COUNTIF($F$3:F151,$B$1)*200&gt;=200,$B$1,IF(SUM(C$2:C152)-COUNTIF($F$3:F151,$C$1)*260&gt;=260,$C$1,IF(SUM(D$2:D152)-COUNTIF($F$3:F151,$D$1)*320&gt;=320,$D$1,"podtrzymanie")))</f>
        <v>kostka</v>
      </c>
      <c r="G152" s="2" t="str">
        <f t="shared" si="7"/>
        <v/>
      </c>
    </row>
    <row r="153" spans="1:7">
      <c r="A153" s="2">
        <f t="shared" si="8"/>
        <v>42077</v>
      </c>
      <c r="B153" s="1">
        <v>86</v>
      </c>
      <c r="C153" s="1">
        <v>21</v>
      </c>
      <c r="D153" s="1">
        <v>45</v>
      </c>
      <c r="E153">
        <f t="shared" si="6"/>
        <v>3</v>
      </c>
      <c r="F153" t="str">
        <f>IF(SUM(B$2:B153)-COUNTIF($F$3:F152,$B$1)*200&gt;=200,$B$1,IF(SUM(C$2:C153)-COUNTIF($F$3:F152,$C$1)*260&gt;=260,$C$1,IF(SUM(D$2:D153)-COUNTIF($F$3:F152,$D$1)*320&gt;=320,$D$1,"podtrzymanie")))</f>
        <v>kostka</v>
      </c>
      <c r="G153" s="2" t="str">
        <f t="shared" si="7"/>
        <v/>
      </c>
    </row>
    <row r="154" spans="1:7">
      <c r="A154" s="2">
        <f t="shared" si="8"/>
        <v>42078</v>
      </c>
      <c r="B154" s="1">
        <v>26</v>
      </c>
      <c r="C154" s="1">
        <v>60</v>
      </c>
      <c r="D154" s="1">
        <v>44</v>
      </c>
      <c r="E154">
        <f t="shared" si="6"/>
        <v>3</v>
      </c>
      <c r="F154" t="str">
        <f>IF(SUM(B$2:B154)-COUNTIF($F$3:F153,$B$1)*200&gt;=200,$B$1,IF(SUM(C$2:C154)-COUNTIF($F$3:F153,$C$1)*260&gt;=260,$C$1,IF(SUM(D$2:D154)-COUNTIF($F$3:F153,$D$1)*320&gt;=320,$D$1,"podtrzymanie")))</f>
        <v>orzech</v>
      </c>
      <c r="G154" s="2" t="str">
        <f t="shared" si="7"/>
        <v/>
      </c>
    </row>
    <row r="155" spans="1:7">
      <c r="A155" s="2">
        <f t="shared" si="8"/>
        <v>42079</v>
      </c>
      <c r="B155" s="1">
        <v>28</v>
      </c>
      <c r="C155" s="1">
        <v>35</v>
      </c>
      <c r="D155" s="1">
        <v>96</v>
      </c>
      <c r="E155">
        <f t="shared" si="6"/>
        <v>3</v>
      </c>
      <c r="F155" t="str">
        <f>IF(SUM(B$2:B155)-COUNTIF($F$3:F154,$B$1)*200&gt;=200,$B$1,IF(SUM(C$2:C155)-COUNTIF($F$3:F154,$C$1)*260&gt;=260,$C$1,IF(SUM(D$2:D155)-COUNTIF($F$3:F154,$D$1)*320&gt;=320,$D$1,"podtrzymanie")))</f>
        <v>orzech</v>
      </c>
      <c r="G155" s="2" t="str">
        <f t="shared" si="7"/>
        <v/>
      </c>
    </row>
    <row r="156" spans="1:7">
      <c r="A156" s="2">
        <f t="shared" si="8"/>
        <v>42080</v>
      </c>
      <c r="B156" s="1">
        <v>53</v>
      </c>
      <c r="C156" s="1">
        <v>100</v>
      </c>
      <c r="D156" s="1">
        <v>64</v>
      </c>
      <c r="E156">
        <f t="shared" si="6"/>
        <v>3</v>
      </c>
      <c r="F156" t="str">
        <f>IF(SUM(B$2:B156)-COUNTIF($F$3:F155,$B$1)*200&gt;=200,$B$1,IF(SUM(C$2:C156)-COUNTIF($F$3:F155,$C$1)*260&gt;=260,$C$1,IF(SUM(D$2:D156)-COUNTIF($F$3:F155,$D$1)*320&gt;=320,$D$1,"podtrzymanie")))</f>
        <v>miał</v>
      </c>
      <c r="G156" s="2">
        <f t="shared" si="7"/>
        <v>42080</v>
      </c>
    </row>
    <row r="157" spans="1:7">
      <c r="A157" s="2">
        <f t="shared" si="8"/>
        <v>42081</v>
      </c>
      <c r="B157" s="1">
        <v>168</v>
      </c>
      <c r="C157" s="1">
        <v>64</v>
      </c>
      <c r="D157" s="1">
        <v>46</v>
      </c>
      <c r="E157">
        <f t="shared" si="6"/>
        <v>3</v>
      </c>
      <c r="F157" t="str">
        <f>IF(SUM(B$2:B157)-COUNTIF($F$3:F156,$B$1)*200&gt;=200,$B$1,IF(SUM(C$2:C157)-COUNTIF($F$3:F156,$C$1)*260&gt;=260,$C$1,IF(SUM(D$2:D157)-COUNTIF($F$3:F156,$D$1)*320&gt;=320,$D$1,"podtrzymanie")))</f>
        <v>kostka</v>
      </c>
      <c r="G157" s="2" t="str">
        <f t="shared" si="7"/>
        <v/>
      </c>
    </row>
    <row r="158" spans="1:7">
      <c r="A158" s="2">
        <f t="shared" si="8"/>
        <v>42082</v>
      </c>
      <c r="B158" s="1">
        <v>77</v>
      </c>
      <c r="C158" s="1">
        <v>60</v>
      </c>
      <c r="D158" s="1">
        <v>35</v>
      </c>
      <c r="E158">
        <f t="shared" si="6"/>
        <v>3</v>
      </c>
      <c r="F158" t="str">
        <f>IF(SUM(B$2:B158)-COUNTIF($F$3:F157,$B$1)*200&gt;=200,$B$1,IF(SUM(C$2:C158)-COUNTIF($F$3:F157,$C$1)*260&gt;=260,$C$1,IF(SUM(D$2:D158)-COUNTIF($F$3:F157,$D$1)*320&gt;=320,$D$1,"podtrzymanie")))</f>
        <v>kostka</v>
      </c>
      <c r="G158" s="2" t="str">
        <f t="shared" si="7"/>
        <v/>
      </c>
    </row>
    <row r="159" spans="1:7">
      <c r="A159" s="2">
        <f t="shared" si="8"/>
        <v>42083</v>
      </c>
      <c r="B159" s="1">
        <v>17</v>
      </c>
      <c r="C159" s="1">
        <v>80</v>
      </c>
      <c r="D159" s="1">
        <v>30</v>
      </c>
      <c r="E159">
        <f t="shared" si="6"/>
        <v>3</v>
      </c>
      <c r="F159" t="str">
        <f>IF(SUM(B$2:B159)-COUNTIF($F$3:F158,$B$1)*200&gt;=200,$B$1,IF(SUM(C$2:C159)-COUNTIF($F$3:F158,$C$1)*260&gt;=260,$C$1,IF(SUM(D$2:D159)-COUNTIF($F$3:F158,$D$1)*320&gt;=320,$D$1,"podtrzymanie")))</f>
        <v>orzech</v>
      </c>
      <c r="G159" s="2" t="str">
        <f t="shared" si="7"/>
        <v/>
      </c>
    </row>
    <row r="160" spans="1:7">
      <c r="A160" s="2">
        <f t="shared" si="8"/>
        <v>42084</v>
      </c>
      <c r="B160" s="1">
        <v>175</v>
      </c>
      <c r="C160" s="1">
        <v>47</v>
      </c>
      <c r="D160" s="1">
        <v>25</v>
      </c>
      <c r="E160">
        <f t="shared" si="6"/>
        <v>3</v>
      </c>
      <c r="F160" t="str">
        <f>IF(SUM(B$2:B160)-COUNTIF($F$3:F159,$B$1)*200&gt;=200,$B$1,IF(SUM(C$2:C160)-COUNTIF($F$3:F159,$C$1)*260&gt;=260,$C$1,IF(SUM(D$2:D160)-COUNTIF($F$3:F159,$D$1)*320&gt;=320,$D$1,"podtrzymanie")))</f>
        <v>kostka</v>
      </c>
      <c r="G160" s="2" t="str">
        <f t="shared" si="7"/>
        <v/>
      </c>
    </row>
    <row r="161" spans="1:7">
      <c r="A161" s="2">
        <f t="shared" si="8"/>
        <v>42085</v>
      </c>
      <c r="B161" s="1">
        <v>164</v>
      </c>
      <c r="C161" s="1">
        <v>60</v>
      </c>
      <c r="D161" s="1">
        <v>22</v>
      </c>
      <c r="E161">
        <f t="shared" si="6"/>
        <v>3</v>
      </c>
      <c r="F161" t="str">
        <f>IF(SUM(B$2:B161)-COUNTIF($F$3:F160,$B$1)*200&gt;=200,$B$1,IF(SUM(C$2:C161)-COUNTIF($F$3:F160,$C$1)*260&gt;=260,$C$1,IF(SUM(D$2:D161)-COUNTIF($F$3:F160,$D$1)*320&gt;=320,$D$1,"podtrzymanie")))</f>
        <v>miał</v>
      </c>
      <c r="G161" s="2">
        <f t="shared" si="7"/>
        <v>42085</v>
      </c>
    </row>
    <row r="162" spans="1:7">
      <c r="A162" s="2">
        <f t="shared" si="8"/>
        <v>42086</v>
      </c>
      <c r="B162" s="1">
        <v>199</v>
      </c>
      <c r="C162" s="1">
        <v>80</v>
      </c>
      <c r="D162" s="1">
        <v>45</v>
      </c>
      <c r="E162">
        <f t="shared" si="6"/>
        <v>3</v>
      </c>
      <c r="F162" t="str">
        <f>IF(SUM(B$2:B162)-COUNTIF($F$3:F161,$B$1)*200&gt;=200,$B$1,IF(SUM(C$2:C162)-COUNTIF($F$3:F161,$C$1)*260&gt;=260,$C$1,IF(SUM(D$2:D162)-COUNTIF($F$3:F161,$D$1)*320&gt;=320,$D$1,"podtrzymanie")))</f>
        <v>kostka</v>
      </c>
      <c r="G162" s="2" t="str">
        <f t="shared" si="7"/>
        <v/>
      </c>
    </row>
    <row r="163" spans="1:7">
      <c r="A163" s="2">
        <f t="shared" si="8"/>
        <v>42087</v>
      </c>
      <c r="B163" s="1">
        <v>111</v>
      </c>
      <c r="C163" s="1">
        <v>92</v>
      </c>
      <c r="D163" s="1">
        <v>45</v>
      </c>
      <c r="E163">
        <f t="shared" si="6"/>
        <v>3</v>
      </c>
      <c r="F163" t="str">
        <f>IF(SUM(B$2:B163)-COUNTIF($F$3:F162,$B$1)*200&gt;=200,$B$1,IF(SUM(C$2:C163)-COUNTIF($F$3:F162,$C$1)*260&gt;=260,$C$1,IF(SUM(D$2:D163)-COUNTIF($F$3:F162,$D$1)*320&gt;=320,$D$1,"podtrzymanie")))</f>
        <v>kostka</v>
      </c>
      <c r="G163" s="2" t="str">
        <f t="shared" si="7"/>
        <v/>
      </c>
    </row>
    <row r="164" spans="1:7">
      <c r="A164" s="2">
        <f t="shared" si="8"/>
        <v>42088</v>
      </c>
      <c r="B164" s="1">
        <v>58</v>
      </c>
      <c r="C164" s="1">
        <v>90</v>
      </c>
      <c r="D164" s="1">
        <v>40</v>
      </c>
      <c r="E164">
        <f t="shared" si="6"/>
        <v>3</v>
      </c>
      <c r="F164" t="str">
        <f>IF(SUM(B$2:B164)-COUNTIF($F$3:F163,$B$1)*200&gt;=200,$B$1,IF(SUM(C$2:C164)-COUNTIF($F$3:F163,$C$1)*260&gt;=260,$C$1,IF(SUM(D$2:D164)-COUNTIF($F$3:F163,$D$1)*320&gt;=320,$D$1,"podtrzymanie")))</f>
        <v>orzech</v>
      </c>
      <c r="G164" s="2" t="str">
        <f t="shared" si="7"/>
        <v/>
      </c>
    </row>
    <row r="165" spans="1:7">
      <c r="A165" s="2">
        <f t="shared" si="8"/>
        <v>42089</v>
      </c>
      <c r="B165" s="1">
        <v>59</v>
      </c>
      <c r="C165" s="1">
        <v>164</v>
      </c>
      <c r="D165" s="1">
        <v>47</v>
      </c>
      <c r="E165">
        <f t="shared" si="6"/>
        <v>3</v>
      </c>
      <c r="F165" t="str">
        <f>IF(SUM(B$2:B165)-COUNTIF($F$3:F164,$B$1)*200&gt;=200,$B$1,IF(SUM(C$2:C165)-COUNTIF($F$3:F164,$C$1)*260&gt;=260,$C$1,IF(SUM(D$2:D165)-COUNTIF($F$3:F164,$D$1)*320&gt;=320,$D$1,"podtrzymanie")))</f>
        <v>orzech</v>
      </c>
      <c r="G165" s="2" t="str">
        <f t="shared" si="7"/>
        <v/>
      </c>
    </row>
    <row r="166" spans="1:7">
      <c r="A166" s="2">
        <f t="shared" si="8"/>
        <v>42090</v>
      </c>
      <c r="B166" s="1">
        <v>158</v>
      </c>
      <c r="C166" s="1">
        <v>120</v>
      </c>
      <c r="D166" s="1">
        <v>30</v>
      </c>
      <c r="E166">
        <f t="shared" si="6"/>
        <v>3</v>
      </c>
      <c r="F166" t="str">
        <f>IF(SUM(B$2:B166)-COUNTIF($F$3:F165,$B$1)*200&gt;=200,$B$1,IF(SUM(C$2:C166)-COUNTIF($F$3:F165,$C$1)*260&gt;=260,$C$1,IF(SUM(D$2:D166)-COUNTIF($F$3:F165,$D$1)*320&gt;=320,$D$1,"podtrzymanie")))</f>
        <v>kostka</v>
      </c>
      <c r="G166" s="2" t="str">
        <f t="shared" si="7"/>
        <v/>
      </c>
    </row>
    <row r="167" spans="1:7">
      <c r="A167" s="2">
        <f t="shared" si="8"/>
        <v>42091</v>
      </c>
      <c r="B167" s="1">
        <v>84</v>
      </c>
      <c r="C167" s="1">
        <v>90</v>
      </c>
      <c r="D167" s="1">
        <v>30</v>
      </c>
      <c r="E167">
        <f t="shared" si="6"/>
        <v>3</v>
      </c>
      <c r="F167" t="str">
        <f>IF(SUM(B$2:B167)-COUNTIF($F$3:F166,$B$1)*200&gt;=200,$B$1,IF(SUM(C$2:C167)-COUNTIF($F$3:F166,$C$1)*260&gt;=260,$C$1,IF(SUM(D$2:D167)-COUNTIF($F$3:F166,$D$1)*320&gt;=320,$D$1,"podtrzymanie")))</f>
        <v>kostka</v>
      </c>
      <c r="G167" s="2" t="str">
        <f t="shared" si="7"/>
        <v/>
      </c>
    </row>
    <row r="168" spans="1:7">
      <c r="A168" s="2">
        <f t="shared" si="8"/>
        <v>42092</v>
      </c>
      <c r="B168" s="1">
        <v>64</v>
      </c>
      <c r="C168" s="1">
        <v>61</v>
      </c>
      <c r="D168" s="1">
        <v>60</v>
      </c>
      <c r="E168">
        <f t="shared" si="6"/>
        <v>3</v>
      </c>
      <c r="F168" t="str">
        <f>IF(SUM(B$2:B168)-COUNTIF($F$3:F167,$B$1)*200&gt;=200,$B$1,IF(SUM(C$2:C168)-COUNTIF($F$3:F167,$C$1)*260&gt;=260,$C$1,IF(SUM(D$2:D168)-COUNTIF($F$3:F167,$D$1)*320&gt;=320,$D$1,"podtrzymanie")))</f>
        <v>orzech</v>
      </c>
      <c r="G168" s="2" t="str">
        <f t="shared" si="7"/>
        <v/>
      </c>
    </row>
    <row r="169" spans="1:7">
      <c r="A169" s="2">
        <f t="shared" si="8"/>
        <v>42093</v>
      </c>
      <c r="B169" s="1">
        <v>125</v>
      </c>
      <c r="C169" s="1">
        <v>84</v>
      </c>
      <c r="D169" s="1">
        <v>40</v>
      </c>
      <c r="E169">
        <f t="shared" si="6"/>
        <v>3</v>
      </c>
      <c r="F169" t="str">
        <f>IF(SUM(B$2:B169)-COUNTIF($F$3:F168,$B$1)*200&gt;=200,$B$1,IF(SUM(C$2:C169)-COUNTIF($F$3:F168,$C$1)*260&gt;=260,$C$1,IF(SUM(D$2:D169)-COUNTIF($F$3:F168,$D$1)*320&gt;=320,$D$1,"podtrzymanie")))</f>
        <v>kostka</v>
      </c>
      <c r="G169" s="2" t="str">
        <f t="shared" si="7"/>
        <v/>
      </c>
    </row>
    <row r="170" spans="1:7">
      <c r="A170" s="2">
        <f t="shared" si="8"/>
        <v>42094</v>
      </c>
      <c r="B170" s="1">
        <v>148</v>
      </c>
      <c r="C170" s="1">
        <v>110</v>
      </c>
      <c r="D170" s="1">
        <v>50</v>
      </c>
      <c r="E170">
        <f t="shared" si="6"/>
        <v>3</v>
      </c>
      <c r="F170" t="str">
        <f>IF(SUM(B$2:B170)-COUNTIF($F$3:F169,$B$1)*200&gt;=200,$B$1,IF(SUM(C$2:C170)-COUNTIF($F$3:F169,$C$1)*260&gt;=260,$C$1,IF(SUM(D$2:D170)-COUNTIF($F$3:F169,$D$1)*320&gt;=320,$D$1,"podtrzymanie")))</f>
        <v>orzech</v>
      </c>
      <c r="G170" s="2" t="str">
        <f t="shared" si="7"/>
        <v/>
      </c>
    </row>
    <row r="171" spans="1:7">
      <c r="A171" s="2">
        <f t="shared" si="8"/>
        <v>42095</v>
      </c>
      <c r="B171" s="1">
        <v>172</v>
      </c>
      <c r="C171" s="1">
        <v>100</v>
      </c>
      <c r="D171" s="1">
        <v>30</v>
      </c>
      <c r="E171">
        <f t="shared" si="6"/>
        <v>4</v>
      </c>
      <c r="F171" t="str">
        <f>IF(SUM(B$2:B171)-COUNTIF($F$3:F170,$B$1)*200&gt;=200,$B$1,IF(SUM(C$2:C171)-COUNTIF($F$3:F170,$C$1)*260&gt;=260,$C$1,IF(SUM(D$2:D171)-COUNTIF($F$3:F170,$D$1)*320&gt;=320,$D$1,"podtrzymanie")))</f>
        <v>kostka</v>
      </c>
      <c r="G171" s="2" t="str">
        <f t="shared" si="7"/>
        <v/>
      </c>
    </row>
    <row r="172" spans="1:7">
      <c r="A172" s="2">
        <f t="shared" si="8"/>
        <v>42096</v>
      </c>
      <c r="B172" s="1">
        <v>103</v>
      </c>
      <c r="C172" s="1">
        <v>60</v>
      </c>
      <c r="D172" s="1">
        <v>40</v>
      </c>
      <c r="E172">
        <f t="shared" si="6"/>
        <v>4</v>
      </c>
      <c r="F172" t="str">
        <f>IF(SUM(B$2:B172)-COUNTIF($F$3:F171,$B$1)*200&gt;=200,$B$1,IF(SUM(C$2:C172)-COUNTIF($F$3:F171,$C$1)*260&gt;=260,$C$1,IF(SUM(D$2:D172)-COUNTIF($F$3:F171,$D$1)*320&gt;=320,$D$1,"podtrzymanie")))</f>
        <v>kostka</v>
      </c>
      <c r="G172" s="2" t="str">
        <f t="shared" si="7"/>
        <v/>
      </c>
    </row>
    <row r="173" spans="1:7">
      <c r="A173" s="2">
        <f t="shared" si="8"/>
        <v>42097</v>
      </c>
      <c r="B173" s="1">
        <v>191</v>
      </c>
      <c r="C173" s="1">
        <v>41</v>
      </c>
      <c r="D173" s="1">
        <v>52</v>
      </c>
      <c r="E173">
        <f t="shared" si="6"/>
        <v>4</v>
      </c>
      <c r="F173" t="str">
        <f>IF(SUM(B$2:B173)-COUNTIF($F$3:F172,$B$1)*200&gt;=200,$B$1,IF(SUM(C$2:C173)-COUNTIF($F$3:F172,$C$1)*260&gt;=260,$C$1,IF(SUM(D$2:D173)-COUNTIF($F$3:F172,$D$1)*320&gt;=320,$D$1,"podtrzymanie")))</f>
        <v>kostka</v>
      </c>
      <c r="G173" s="2" t="str">
        <f t="shared" si="7"/>
        <v/>
      </c>
    </row>
    <row r="174" spans="1:7">
      <c r="A174" s="2">
        <f t="shared" si="8"/>
        <v>42098</v>
      </c>
      <c r="B174" s="1">
        <v>128</v>
      </c>
      <c r="C174" s="1">
        <v>98</v>
      </c>
      <c r="D174" s="1">
        <v>40</v>
      </c>
      <c r="E174">
        <f t="shared" si="6"/>
        <v>4</v>
      </c>
      <c r="F174" t="str">
        <f>IF(SUM(B$2:B174)-COUNTIF($F$3:F173,$B$1)*200&gt;=200,$B$1,IF(SUM(C$2:C174)-COUNTIF($F$3:F173,$C$1)*260&gt;=260,$C$1,IF(SUM(D$2:D174)-COUNTIF($F$3:F173,$D$1)*320&gt;=320,$D$1,"podtrzymanie")))</f>
        <v>orzech</v>
      </c>
      <c r="G174" s="2" t="str">
        <f t="shared" si="7"/>
        <v/>
      </c>
    </row>
    <row r="175" spans="1:7">
      <c r="A175" s="2">
        <f t="shared" si="8"/>
        <v>42099</v>
      </c>
      <c r="B175" s="1">
        <v>75</v>
      </c>
      <c r="C175" s="1">
        <v>87</v>
      </c>
      <c r="D175" s="1">
        <v>47</v>
      </c>
      <c r="E175">
        <f t="shared" si="6"/>
        <v>4</v>
      </c>
      <c r="F175" t="str">
        <f>IF(SUM(B$2:B175)-COUNTIF($F$3:F174,$B$1)*200&gt;=200,$B$1,IF(SUM(C$2:C175)-COUNTIF($F$3:F174,$C$1)*260&gt;=260,$C$1,IF(SUM(D$2:D175)-COUNTIF($F$3:F174,$D$1)*320&gt;=320,$D$1,"podtrzymanie")))</f>
        <v>kostka</v>
      </c>
      <c r="G175" s="2" t="str">
        <f t="shared" si="7"/>
        <v/>
      </c>
    </row>
    <row r="176" spans="1:7">
      <c r="A176" s="2">
        <f t="shared" si="8"/>
        <v>42100</v>
      </c>
      <c r="B176" s="1">
        <v>38</v>
      </c>
      <c r="C176" s="1">
        <v>100</v>
      </c>
      <c r="D176" s="1">
        <v>50</v>
      </c>
      <c r="E176">
        <f t="shared" si="6"/>
        <v>4</v>
      </c>
      <c r="F176" t="str">
        <f>IF(SUM(B$2:B176)-COUNTIF($F$3:F175,$B$1)*200&gt;=200,$B$1,IF(SUM(C$2:C176)-COUNTIF($F$3:F175,$C$1)*260&gt;=260,$C$1,IF(SUM(D$2:D176)-COUNTIF($F$3:F175,$D$1)*320&gt;=320,$D$1,"podtrzymanie")))</f>
        <v>orzech</v>
      </c>
      <c r="G176" s="2" t="str">
        <f t="shared" si="7"/>
        <v/>
      </c>
    </row>
    <row r="177" spans="1:7">
      <c r="A177" s="2">
        <f t="shared" si="8"/>
        <v>42101</v>
      </c>
      <c r="B177" s="1">
        <v>80</v>
      </c>
      <c r="C177" s="1">
        <v>40</v>
      </c>
      <c r="D177" s="1">
        <v>30</v>
      </c>
      <c r="E177">
        <f t="shared" si="6"/>
        <v>4</v>
      </c>
      <c r="F177" t="str">
        <f>IF(SUM(B$2:B177)-COUNTIF($F$3:F176,$B$1)*200&gt;=200,$B$1,IF(SUM(C$2:C177)-COUNTIF($F$3:F176,$C$1)*260&gt;=260,$C$1,IF(SUM(D$2:D177)-COUNTIF($F$3:F176,$D$1)*320&gt;=320,$D$1,"podtrzymanie")))</f>
        <v>miał</v>
      </c>
      <c r="G177" s="2">
        <f t="shared" si="7"/>
        <v>42101</v>
      </c>
    </row>
    <row r="178" spans="1:7">
      <c r="A178" s="2">
        <f t="shared" si="8"/>
        <v>42102</v>
      </c>
      <c r="B178" s="1">
        <v>55</v>
      </c>
      <c r="C178" s="1">
        <v>60</v>
      </c>
      <c r="D178" s="1">
        <v>50</v>
      </c>
      <c r="E178">
        <f t="shared" si="6"/>
        <v>4</v>
      </c>
      <c r="F178" t="str">
        <f>IF(SUM(B$2:B178)-COUNTIF($F$3:F177,$B$1)*200&gt;=200,$B$1,IF(SUM(C$2:C178)-COUNTIF($F$3:F177,$C$1)*260&gt;=260,$C$1,IF(SUM(D$2:D178)-COUNTIF($F$3:F177,$D$1)*320&gt;=320,$D$1,"podtrzymanie")))</f>
        <v>kostka</v>
      </c>
      <c r="G178" s="2" t="str">
        <f t="shared" si="7"/>
        <v/>
      </c>
    </row>
    <row r="179" spans="1:7">
      <c r="A179" s="2">
        <f t="shared" si="8"/>
        <v>42103</v>
      </c>
      <c r="B179" s="1">
        <v>10</v>
      </c>
      <c r="C179" s="1">
        <v>80</v>
      </c>
      <c r="D179" s="1">
        <v>48</v>
      </c>
      <c r="E179">
        <f t="shared" si="6"/>
        <v>4</v>
      </c>
      <c r="F179" t="str">
        <f>IF(SUM(B$2:B179)-COUNTIF($F$3:F178,$B$1)*200&gt;=200,$B$1,IF(SUM(C$2:C179)-COUNTIF($F$3:F178,$C$1)*260&gt;=260,$C$1,IF(SUM(D$2:D179)-COUNTIF($F$3:F178,$D$1)*320&gt;=320,$D$1,"podtrzymanie")))</f>
        <v>miał</v>
      </c>
      <c r="G179" s="2">
        <f t="shared" si="7"/>
        <v>42103</v>
      </c>
    </row>
    <row r="180" spans="1:7">
      <c r="A180" s="2">
        <f t="shared" si="8"/>
        <v>42104</v>
      </c>
      <c r="B180" s="1">
        <v>95</v>
      </c>
      <c r="C180" s="1">
        <v>60</v>
      </c>
      <c r="D180" s="1">
        <v>51</v>
      </c>
      <c r="E180">
        <f t="shared" si="6"/>
        <v>4</v>
      </c>
      <c r="F180" t="str">
        <f>IF(SUM(B$2:B180)-COUNTIF($F$3:F179,$B$1)*200&gt;=200,$B$1,IF(SUM(C$2:C180)-COUNTIF($F$3:F179,$C$1)*260&gt;=260,$C$1,IF(SUM(D$2:D180)-COUNTIF($F$3:F179,$D$1)*320&gt;=320,$D$1,"podtrzymanie")))</f>
        <v>orzech</v>
      </c>
      <c r="G180" s="2" t="str">
        <f t="shared" si="7"/>
        <v/>
      </c>
    </row>
    <row r="181" spans="1:7">
      <c r="A181" s="2">
        <f t="shared" si="8"/>
        <v>42105</v>
      </c>
      <c r="B181" s="1">
        <v>90</v>
      </c>
      <c r="C181" s="1">
        <v>100</v>
      </c>
      <c r="D181" s="1">
        <v>50</v>
      </c>
      <c r="E181">
        <f t="shared" si="6"/>
        <v>4</v>
      </c>
      <c r="F181" t="str">
        <f>IF(SUM(B$2:B181)-COUNTIF($F$3:F180,$B$1)*200&gt;=200,$B$1,IF(SUM(C$2:C181)-COUNTIF($F$3:F180,$C$1)*260&gt;=260,$C$1,IF(SUM(D$2:D181)-COUNTIF($F$3:F180,$D$1)*320&gt;=320,$D$1,"podtrzymanie")))</f>
        <v>kostka</v>
      </c>
      <c r="G181" s="2" t="str">
        <f t="shared" si="7"/>
        <v/>
      </c>
    </row>
    <row r="182" spans="1:7">
      <c r="A182" s="2">
        <f t="shared" si="8"/>
        <v>42106</v>
      </c>
      <c r="B182" s="1">
        <v>186</v>
      </c>
      <c r="C182" s="1">
        <v>60</v>
      </c>
      <c r="D182" s="1">
        <v>92</v>
      </c>
      <c r="E182">
        <f t="shared" si="6"/>
        <v>4</v>
      </c>
      <c r="F182" t="str">
        <f>IF(SUM(B$2:B182)-COUNTIF($F$3:F181,$B$1)*200&gt;=200,$B$1,IF(SUM(C$2:C182)-COUNTIF($F$3:F181,$C$1)*260&gt;=260,$C$1,IF(SUM(D$2:D182)-COUNTIF($F$3:F181,$D$1)*320&gt;=320,$D$1,"podtrzymanie")))</f>
        <v>miał</v>
      </c>
      <c r="G182" s="2">
        <f t="shared" si="7"/>
        <v>42106</v>
      </c>
    </row>
    <row r="183" spans="1:7">
      <c r="A183" s="2">
        <f t="shared" si="8"/>
        <v>42107</v>
      </c>
      <c r="B183" s="1">
        <v>2</v>
      </c>
      <c r="C183" s="1">
        <v>40</v>
      </c>
      <c r="D183" s="1">
        <v>50</v>
      </c>
      <c r="E183">
        <f t="shared" si="6"/>
        <v>4</v>
      </c>
      <c r="F183" t="str">
        <f>IF(SUM(B$2:B183)-COUNTIF($F$3:F182,$B$1)*200&gt;=200,$B$1,IF(SUM(C$2:C183)-COUNTIF($F$3:F182,$C$1)*260&gt;=260,$C$1,IF(SUM(D$2:D183)-COUNTIF($F$3:F182,$D$1)*320&gt;=320,$D$1,"podtrzymanie")))</f>
        <v>kostka</v>
      </c>
      <c r="G183" s="2" t="str">
        <f t="shared" si="7"/>
        <v/>
      </c>
    </row>
    <row r="184" spans="1:7">
      <c r="A184" s="2">
        <f t="shared" si="8"/>
        <v>42108</v>
      </c>
      <c r="B184" s="1">
        <v>136</v>
      </c>
      <c r="C184" s="1">
        <v>20</v>
      </c>
      <c r="D184" s="1">
        <v>66</v>
      </c>
      <c r="E184">
        <f t="shared" si="6"/>
        <v>4</v>
      </c>
      <c r="F184" t="str">
        <f>IF(SUM(B$2:B184)-COUNTIF($F$3:F183,$B$1)*200&gt;=200,$B$1,IF(SUM(C$2:C184)-COUNTIF($F$3:F183,$C$1)*260&gt;=260,$C$1,IF(SUM(D$2:D184)-COUNTIF($F$3:F183,$D$1)*320&gt;=320,$D$1,"podtrzymanie")))</f>
        <v>miał</v>
      </c>
      <c r="G184" s="2">
        <f t="shared" si="7"/>
        <v>42108</v>
      </c>
    </row>
    <row r="185" spans="1:7">
      <c r="A185" s="2">
        <f t="shared" si="8"/>
        <v>42109</v>
      </c>
      <c r="B185" s="1">
        <v>4</v>
      </c>
      <c r="C185" s="1">
        <v>20</v>
      </c>
      <c r="D185" s="1">
        <v>10</v>
      </c>
      <c r="E185">
        <f t="shared" si="6"/>
        <v>4</v>
      </c>
      <c r="F185" t="str">
        <f>IF(SUM(B$2:B185)-COUNTIF($F$3:F184,$B$1)*200&gt;=200,$B$1,IF(SUM(C$2:C185)-COUNTIF($F$3:F184,$C$1)*260&gt;=260,$C$1,IF(SUM(D$2:D185)-COUNTIF($F$3:F184,$D$1)*320&gt;=320,$D$1,"podtrzymanie")))</f>
        <v>miał</v>
      </c>
      <c r="G185" s="2">
        <f t="shared" si="7"/>
        <v>42109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odp 4.1 do 4.3</vt:lpstr>
      <vt:lpstr>odp. 4.4 do 4.6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MChE</dc:creator>
  <cp:lastModifiedBy>MChE</cp:lastModifiedBy>
  <dcterms:created xsi:type="dcterms:W3CDTF">2020-04-01T11:43:42Z</dcterms:created>
  <dcterms:modified xsi:type="dcterms:W3CDTF">2020-04-01T14:03:28Z</dcterms:modified>
</cp:coreProperties>
</file>